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date1904="1" showInkAnnotation="0" autoCompressPictures="0"/>
  <bookViews>
    <workbookView xWindow="6340" yWindow="0" windowWidth="29720" windowHeight="20120" firstSheet="1" activeTab="4"/>
  </bookViews>
  <sheets>
    <sheet name="JTRevision" sheetId="2" r:id="rId1"/>
    <sheet name="Donor" sheetId="4" r:id="rId2"/>
    <sheet name="$ Amt" sheetId="7" r:id="rId3"/>
    <sheet name="Locus" sheetId="6" r:id="rId4"/>
    <sheet name="3 yr Charts" sheetId="11" r:id="rId5"/>
    <sheet name="Working" sheetId="3" r:id="rId6"/>
    <sheet name="JTRev+Work)" sheetId="9" r:id="rId7"/>
    <sheet name="4 yr Charts" sheetId="10" r:id="rId8"/>
    <sheet name="4 yr Charts Constant $" sheetId="12" r:id="rId9"/>
    <sheet name="Sheet1" sheetId="8" r:id="rId10"/>
  </sheets>
  <definedNames>
    <definedName name="OLE_LINK21" localSheetId="5">Working!$B$251</definedName>
    <definedName name="_xlnm.Print_Area" localSheetId="6">'JTRev+Work)'!$A$1:$O$268</definedName>
    <definedName name="_xlnm.Print_Area" localSheetId="5">Working!$A$227:$I$253</definedName>
    <definedName name="_xlnm.Print_Titles" localSheetId="2">'$ Amt'!$1:$1</definedName>
    <definedName name="_xlnm.Print_Titles" localSheetId="1">Donor!$1:$1</definedName>
    <definedName name="_xlnm.Print_Titles" localSheetId="6">'JTRev+Work)'!$1:$1</definedName>
    <definedName name="_xlnm.Print_Titles" localSheetId="0">JTRevision!$1:$1</definedName>
    <definedName name="_xlnm.Print_Titles" localSheetId="3">Locus!$1:$1</definedName>
    <definedName name="_xlnm.Print_Titles" localSheetId="5">Working!$1:$1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T27" i="12" l="1"/>
  <c r="AT18" i="12"/>
  <c r="AT10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M18" i="12"/>
  <c r="AN18" i="12"/>
  <c r="AO18" i="12"/>
  <c r="AP18" i="12"/>
  <c r="AQ18" i="12"/>
  <c r="AR18" i="12"/>
  <c r="AS18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AN10" i="12"/>
  <c r="AO10" i="12"/>
  <c r="AP10" i="12"/>
  <c r="AQ10" i="12"/>
  <c r="AR10" i="12"/>
  <c r="AS10" i="12"/>
  <c r="B10" i="12"/>
  <c r="B18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M27" i="12"/>
  <c r="AN27" i="12"/>
  <c r="AO27" i="12"/>
  <c r="AP27" i="12"/>
  <c r="AQ27" i="12"/>
  <c r="AR27" i="12"/>
  <c r="AS27" i="12"/>
  <c r="B27" i="12"/>
  <c r="C27" i="12"/>
  <c r="C12" i="12"/>
  <c r="D12" i="12"/>
  <c r="E12" i="12"/>
  <c r="F12" i="12"/>
  <c r="F21" i="12"/>
  <c r="G12" i="12"/>
  <c r="G21" i="12"/>
  <c r="H12" i="12"/>
  <c r="H21" i="12"/>
  <c r="I12" i="12"/>
  <c r="I21" i="12"/>
  <c r="J12" i="12"/>
  <c r="J21" i="12"/>
  <c r="K12" i="12"/>
  <c r="K21" i="12"/>
  <c r="L12" i="12"/>
  <c r="L21" i="12"/>
  <c r="M12" i="12"/>
  <c r="M21" i="12"/>
  <c r="N12" i="12"/>
  <c r="N21" i="12"/>
  <c r="O12" i="12"/>
  <c r="O21" i="12"/>
  <c r="P12" i="12"/>
  <c r="P21" i="12"/>
  <c r="Q12" i="12"/>
  <c r="Q21" i="12"/>
  <c r="R12" i="12"/>
  <c r="R21" i="12"/>
  <c r="S12" i="12"/>
  <c r="S21" i="12"/>
  <c r="T12" i="12"/>
  <c r="T21" i="12"/>
  <c r="U12" i="12"/>
  <c r="U21" i="12"/>
  <c r="V12" i="12"/>
  <c r="V21" i="12"/>
  <c r="W12" i="12"/>
  <c r="W21" i="12"/>
  <c r="X12" i="12"/>
  <c r="X21" i="12"/>
  <c r="Y12" i="12"/>
  <c r="Y21" i="12"/>
  <c r="Z12" i="12"/>
  <c r="Z21" i="12"/>
  <c r="AA12" i="12"/>
  <c r="AA21" i="12"/>
  <c r="AB12" i="12"/>
  <c r="AB21" i="12"/>
  <c r="AC12" i="12"/>
  <c r="AC21" i="12"/>
  <c r="AD12" i="12"/>
  <c r="AD21" i="12"/>
  <c r="AE12" i="12"/>
  <c r="AE21" i="12"/>
  <c r="AF12" i="12"/>
  <c r="AF21" i="12"/>
  <c r="AG12" i="12"/>
  <c r="AG21" i="12"/>
  <c r="AH12" i="12"/>
  <c r="AH21" i="12"/>
  <c r="AI12" i="12"/>
  <c r="AI21" i="12"/>
  <c r="AJ12" i="12"/>
  <c r="AJ21" i="12"/>
  <c r="AK12" i="12"/>
  <c r="AK21" i="12"/>
  <c r="AL12" i="12"/>
  <c r="AL21" i="12"/>
  <c r="AM12" i="12"/>
  <c r="AM21" i="12"/>
  <c r="AN12" i="12"/>
  <c r="AN21" i="12"/>
  <c r="AO12" i="12"/>
  <c r="AO21" i="12"/>
  <c r="AP12" i="12"/>
  <c r="AP21" i="12"/>
  <c r="AQ12" i="12"/>
  <c r="AQ21" i="12"/>
  <c r="AR12" i="12"/>
  <c r="AR21" i="12"/>
  <c r="AS12" i="12"/>
  <c r="AS21" i="12"/>
  <c r="C13" i="12"/>
  <c r="D13" i="12"/>
  <c r="E13" i="12"/>
  <c r="F13" i="12"/>
  <c r="F22" i="12"/>
  <c r="G13" i="12"/>
  <c r="G22" i="12"/>
  <c r="H13" i="12"/>
  <c r="H22" i="12"/>
  <c r="I13" i="12"/>
  <c r="I22" i="12"/>
  <c r="J13" i="12"/>
  <c r="J22" i="12"/>
  <c r="K13" i="12"/>
  <c r="K22" i="12"/>
  <c r="L13" i="12"/>
  <c r="L22" i="12"/>
  <c r="M13" i="12"/>
  <c r="M22" i="12"/>
  <c r="N13" i="12"/>
  <c r="N22" i="12"/>
  <c r="O13" i="12"/>
  <c r="O22" i="12"/>
  <c r="P13" i="12"/>
  <c r="P22" i="12"/>
  <c r="Q13" i="12"/>
  <c r="Q22" i="12"/>
  <c r="R13" i="12"/>
  <c r="R22" i="12"/>
  <c r="S13" i="12"/>
  <c r="S22" i="12"/>
  <c r="T13" i="12"/>
  <c r="T22" i="12"/>
  <c r="U13" i="12"/>
  <c r="U22" i="12"/>
  <c r="V13" i="12"/>
  <c r="V22" i="12"/>
  <c r="W13" i="12"/>
  <c r="W22" i="12"/>
  <c r="X13" i="12"/>
  <c r="X22" i="12"/>
  <c r="Y13" i="12"/>
  <c r="Y22" i="12"/>
  <c r="Z13" i="12"/>
  <c r="Z22" i="12"/>
  <c r="AA13" i="12"/>
  <c r="AA22" i="12"/>
  <c r="AB13" i="12"/>
  <c r="AB22" i="12"/>
  <c r="AC13" i="12"/>
  <c r="AC22" i="12"/>
  <c r="AD13" i="12"/>
  <c r="AD22" i="12"/>
  <c r="AE13" i="12"/>
  <c r="AE22" i="12"/>
  <c r="AF13" i="12"/>
  <c r="AF22" i="12"/>
  <c r="AG13" i="12"/>
  <c r="AG22" i="12"/>
  <c r="AH13" i="12"/>
  <c r="AH22" i="12"/>
  <c r="AI13" i="12"/>
  <c r="AI22" i="12"/>
  <c r="AJ13" i="12"/>
  <c r="AJ22" i="12"/>
  <c r="AK13" i="12"/>
  <c r="AK22" i="12"/>
  <c r="AL13" i="12"/>
  <c r="AL22" i="12"/>
  <c r="AM13" i="12"/>
  <c r="AM22" i="12"/>
  <c r="AN13" i="12"/>
  <c r="AN22" i="12"/>
  <c r="AO13" i="12"/>
  <c r="AO22" i="12"/>
  <c r="AP13" i="12"/>
  <c r="AP22" i="12"/>
  <c r="AQ13" i="12"/>
  <c r="AQ22" i="12"/>
  <c r="AR13" i="12"/>
  <c r="AR22" i="12"/>
  <c r="AS13" i="12"/>
  <c r="AS22" i="12"/>
  <c r="C14" i="12"/>
  <c r="D14" i="12"/>
  <c r="E14" i="12"/>
  <c r="F14" i="12"/>
  <c r="F23" i="12"/>
  <c r="G14" i="12"/>
  <c r="G23" i="12"/>
  <c r="H14" i="12"/>
  <c r="H23" i="12"/>
  <c r="I14" i="12"/>
  <c r="I23" i="12"/>
  <c r="J14" i="12"/>
  <c r="J23" i="12"/>
  <c r="K14" i="12"/>
  <c r="K23" i="12"/>
  <c r="L14" i="12"/>
  <c r="L23" i="12"/>
  <c r="M14" i="12"/>
  <c r="M23" i="12"/>
  <c r="N14" i="12"/>
  <c r="N23" i="12"/>
  <c r="O14" i="12"/>
  <c r="O23" i="12"/>
  <c r="P14" i="12"/>
  <c r="P23" i="12"/>
  <c r="Q14" i="12"/>
  <c r="Q23" i="12"/>
  <c r="R14" i="12"/>
  <c r="R23" i="12"/>
  <c r="S14" i="12"/>
  <c r="S23" i="12"/>
  <c r="T14" i="12"/>
  <c r="T23" i="12"/>
  <c r="U14" i="12"/>
  <c r="U23" i="12"/>
  <c r="V14" i="12"/>
  <c r="V23" i="12"/>
  <c r="W14" i="12"/>
  <c r="W23" i="12"/>
  <c r="X14" i="12"/>
  <c r="X23" i="12"/>
  <c r="Y14" i="12"/>
  <c r="Y23" i="12"/>
  <c r="Z14" i="12"/>
  <c r="Z23" i="12"/>
  <c r="AA14" i="12"/>
  <c r="AA23" i="12"/>
  <c r="AB14" i="12"/>
  <c r="AB23" i="12"/>
  <c r="AC14" i="12"/>
  <c r="AC23" i="12"/>
  <c r="AD14" i="12"/>
  <c r="AD23" i="12"/>
  <c r="AE14" i="12"/>
  <c r="AE23" i="12"/>
  <c r="AF14" i="12"/>
  <c r="AF23" i="12"/>
  <c r="AG14" i="12"/>
  <c r="AG23" i="12"/>
  <c r="AH14" i="12"/>
  <c r="AH23" i="12"/>
  <c r="AI14" i="12"/>
  <c r="AI23" i="12"/>
  <c r="AJ14" i="12"/>
  <c r="AJ23" i="12"/>
  <c r="AK14" i="12"/>
  <c r="AK23" i="12"/>
  <c r="AL14" i="12"/>
  <c r="AL23" i="12"/>
  <c r="AM14" i="12"/>
  <c r="AM23" i="12"/>
  <c r="AN14" i="12"/>
  <c r="AN23" i="12"/>
  <c r="AO14" i="12"/>
  <c r="AO23" i="12"/>
  <c r="AP14" i="12"/>
  <c r="AP23" i="12"/>
  <c r="AQ14" i="12"/>
  <c r="AQ23" i="12"/>
  <c r="AR14" i="12"/>
  <c r="AR23" i="12"/>
  <c r="AS14" i="12"/>
  <c r="AS23" i="12"/>
  <c r="C15" i="12"/>
  <c r="D15" i="12"/>
  <c r="E15" i="12"/>
  <c r="F15" i="12"/>
  <c r="F24" i="12"/>
  <c r="G15" i="12"/>
  <c r="G24" i="12"/>
  <c r="H15" i="12"/>
  <c r="H24" i="12"/>
  <c r="I15" i="12"/>
  <c r="I24" i="12"/>
  <c r="J15" i="12"/>
  <c r="J24" i="12"/>
  <c r="K15" i="12"/>
  <c r="K24" i="12"/>
  <c r="L15" i="12"/>
  <c r="L24" i="12"/>
  <c r="M15" i="12"/>
  <c r="M24" i="12"/>
  <c r="N15" i="12"/>
  <c r="N24" i="12"/>
  <c r="O15" i="12"/>
  <c r="O24" i="12"/>
  <c r="P15" i="12"/>
  <c r="P24" i="12"/>
  <c r="Q15" i="12"/>
  <c r="Q24" i="12"/>
  <c r="R15" i="12"/>
  <c r="R24" i="12"/>
  <c r="S15" i="12"/>
  <c r="S24" i="12"/>
  <c r="T15" i="12"/>
  <c r="T24" i="12"/>
  <c r="U15" i="12"/>
  <c r="U24" i="12"/>
  <c r="V15" i="12"/>
  <c r="V24" i="12"/>
  <c r="W15" i="12"/>
  <c r="W24" i="12"/>
  <c r="X15" i="12"/>
  <c r="X24" i="12"/>
  <c r="Y15" i="12"/>
  <c r="Y24" i="12"/>
  <c r="Z15" i="12"/>
  <c r="Z24" i="12"/>
  <c r="AA15" i="12"/>
  <c r="AA24" i="12"/>
  <c r="AB15" i="12"/>
  <c r="AB24" i="12"/>
  <c r="AC15" i="12"/>
  <c r="AC24" i="12"/>
  <c r="AD15" i="12"/>
  <c r="AD24" i="12"/>
  <c r="AE15" i="12"/>
  <c r="AE24" i="12"/>
  <c r="AF15" i="12"/>
  <c r="AF24" i="12"/>
  <c r="AG15" i="12"/>
  <c r="AG24" i="12"/>
  <c r="AH15" i="12"/>
  <c r="AH24" i="12"/>
  <c r="AI15" i="12"/>
  <c r="AI24" i="12"/>
  <c r="AJ15" i="12"/>
  <c r="AJ24" i="12"/>
  <c r="AK15" i="12"/>
  <c r="AK24" i="12"/>
  <c r="AL15" i="12"/>
  <c r="AL24" i="12"/>
  <c r="AM15" i="12"/>
  <c r="AM24" i="12"/>
  <c r="AN15" i="12"/>
  <c r="AN24" i="12"/>
  <c r="AO15" i="12"/>
  <c r="AO24" i="12"/>
  <c r="AP15" i="12"/>
  <c r="AP24" i="12"/>
  <c r="AQ15" i="12"/>
  <c r="AQ24" i="12"/>
  <c r="AR15" i="12"/>
  <c r="AR24" i="12"/>
  <c r="AS15" i="12"/>
  <c r="AS24" i="12"/>
  <c r="C16" i="12"/>
  <c r="D16" i="12"/>
  <c r="E16" i="12"/>
  <c r="F16" i="12"/>
  <c r="F25" i="12"/>
  <c r="G16" i="12"/>
  <c r="G25" i="12"/>
  <c r="H16" i="12"/>
  <c r="H25" i="12"/>
  <c r="I16" i="12"/>
  <c r="I25" i="12"/>
  <c r="J16" i="12"/>
  <c r="J25" i="12"/>
  <c r="K16" i="12"/>
  <c r="K25" i="12"/>
  <c r="L16" i="12"/>
  <c r="L25" i="12"/>
  <c r="M16" i="12"/>
  <c r="M25" i="12"/>
  <c r="N16" i="12"/>
  <c r="N25" i="12"/>
  <c r="O16" i="12"/>
  <c r="O25" i="12"/>
  <c r="P16" i="12"/>
  <c r="P25" i="12"/>
  <c r="Q16" i="12"/>
  <c r="Q25" i="12"/>
  <c r="R16" i="12"/>
  <c r="R25" i="12"/>
  <c r="S16" i="12"/>
  <c r="S25" i="12"/>
  <c r="T16" i="12"/>
  <c r="T25" i="12"/>
  <c r="U16" i="12"/>
  <c r="U25" i="12"/>
  <c r="V16" i="12"/>
  <c r="V25" i="12"/>
  <c r="W16" i="12"/>
  <c r="W25" i="12"/>
  <c r="X16" i="12"/>
  <c r="X25" i="12"/>
  <c r="Y16" i="12"/>
  <c r="Y25" i="12"/>
  <c r="Z16" i="12"/>
  <c r="Z25" i="12"/>
  <c r="AA16" i="12"/>
  <c r="AA25" i="12"/>
  <c r="AB16" i="12"/>
  <c r="AB25" i="12"/>
  <c r="AC16" i="12"/>
  <c r="AC25" i="12"/>
  <c r="AD16" i="12"/>
  <c r="AD25" i="12"/>
  <c r="AE16" i="12"/>
  <c r="AE25" i="12"/>
  <c r="AF16" i="12"/>
  <c r="AF25" i="12"/>
  <c r="AG16" i="12"/>
  <c r="AG25" i="12"/>
  <c r="AH16" i="12"/>
  <c r="AH25" i="12"/>
  <c r="AI16" i="12"/>
  <c r="AI25" i="12"/>
  <c r="AJ16" i="12"/>
  <c r="AJ25" i="12"/>
  <c r="AK16" i="12"/>
  <c r="AK25" i="12"/>
  <c r="AL16" i="12"/>
  <c r="AL25" i="12"/>
  <c r="AM16" i="12"/>
  <c r="AM25" i="12"/>
  <c r="AN16" i="12"/>
  <c r="AN25" i="12"/>
  <c r="AO16" i="12"/>
  <c r="AO25" i="12"/>
  <c r="AP16" i="12"/>
  <c r="AP25" i="12"/>
  <c r="AQ16" i="12"/>
  <c r="AQ25" i="12"/>
  <c r="AR16" i="12"/>
  <c r="AR25" i="12"/>
  <c r="AS16" i="12"/>
  <c r="AS25" i="12"/>
  <c r="B13" i="12"/>
  <c r="E22" i="12"/>
  <c r="B14" i="12"/>
  <c r="E23" i="12"/>
  <c r="B15" i="12"/>
  <c r="E24" i="12"/>
  <c r="B16" i="12"/>
  <c r="E25" i="12"/>
  <c r="B12" i="12"/>
  <c r="E21" i="12"/>
  <c r="D22" i="12"/>
  <c r="D23" i="12"/>
  <c r="D24" i="12"/>
  <c r="D25" i="12"/>
  <c r="D21" i="12"/>
  <c r="C22" i="12"/>
  <c r="C23" i="12"/>
  <c r="C24" i="12"/>
  <c r="C25" i="12"/>
  <c r="C21" i="12"/>
  <c r="B22" i="12"/>
  <c r="B23" i="12"/>
  <c r="B24" i="12"/>
  <c r="B25" i="12"/>
  <c r="B21" i="12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D14" i="11"/>
  <c r="D15" i="11"/>
  <c r="D16" i="11"/>
  <c r="D17" i="11"/>
  <c r="D13" i="11"/>
  <c r="O234" i="9"/>
  <c r="N234" i="9"/>
  <c r="M234" i="9"/>
  <c r="L234" i="9"/>
  <c r="K234" i="9"/>
  <c r="J234" i="9"/>
  <c r="O187" i="9"/>
  <c r="L187" i="9"/>
  <c r="O80" i="9"/>
  <c r="M80" i="9"/>
  <c r="L80" i="9"/>
  <c r="K80" i="9"/>
  <c r="J80" i="9"/>
  <c r="L196" i="9"/>
  <c r="K196" i="9"/>
  <c r="J196" i="9"/>
  <c r="G209" i="9"/>
  <c r="G218" i="9"/>
  <c r="G236" i="9"/>
  <c r="H259" i="9"/>
  <c r="H266" i="9"/>
  <c r="H237" i="9"/>
  <c r="K230" i="9"/>
  <c r="J230" i="9"/>
  <c r="J228" i="9"/>
  <c r="L228" i="9"/>
  <c r="L225" i="9"/>
  <c r="L213" i="9"/>
  <c r="J213" i="9"/>
  <c r="M187" i="9"/>
  <c r="L183" i="9"/>
  <c r="J187" i="9"/>
  <c r="M26" i="9"/>
  <c r="L26" i="9"/>
  <c r="J26" i="9"/>
  <c r="J232" i="9"/>
  <c r="M232" i="9"/>
  <c r="L232" i="9"/>
  <c r="M230" i="9"/>
  <c r="L227" i="9"/>
  <c r="K227" i="9"/>
  <c r="J227" i="9"/>
  <c r="M225" i="9"/>
  <c r="K225" i="9"/>
  <c r="J225" i="9"/>
  <c r="M220" i="9"/>
  <c r="K220" i="9"/>
  <c r="J220" i="9"/>
  <c r="J218" i="9"/>
  <c r="M218" i="9"/>
  <c r="L218" i="9"/>
  <c r="K218" i="9"/>
  <c r="M213" i="9"/>
  <c r="M209" i="9"/>
  <c r="J209" i="9"/>
  <c r="L205" i="9"/>
  <c r="K205" i="9"/>
  <c r="J205" i="9"/>
  <c r="O200" i="9"/>
  <c r="L200" i="9"/>
  <c r="J200" i="9"/>
  <c r="O194" i="9"/>
  <c r="L194" i="9"/>
  <c r="K194" i="9"/>
  <c r="J194" i="9"/>
  <c r="O183" i="9"/>
  <c r="J183" i="9"/>
  <c r="O178" i="9"/>
  <c r="L178" i="9"/>
  <c r="K178" i="9"/>
  <c r="J178" i="9"/>
  <c r="O173" i="9"/>
  <c r="L173" i="9"/>
  <c r="J173" i="9"/>
  <c r="K171" i="9"/>
  <c r="J171" i="9"/>
  <c r="O164" i="9"/>
  <c r="M164" i="9"/>
  <c r="L164" i="9"/>
  <c r="K164" i="9"/>
  <c r="J164" i="9"/>
  <c r="O155" i="9"/>
  <c r="M155" i="9"/>
  <c r="L155" i="9"/>
  <c r="K155" i="9"/>
  <c r="J155" i="9"/>
  <c r="N147" i="9"/>
  <c r="M147" i="9"/>
  <c r="K147" i="9"/>
  <c r="J147" i="9"/>
  <c r="N144" i="9"/>
  <c r="L144" i="9"/>
  <c r="K144" i="9"/>
  <c r="J144" i="9"/>
  <c r="O140" i="9"/>
  <c r="N140" i="9"/>
  <c r="L140" i="9"/>
  <c r="K140" i="9"/>
  <c r="J140" i="9"/>
  <c r="O132" i="9"/>
  <c r="N132" i="9"/>
  <c r="M132" i="9"/>
  <c r="L132" i="9"/>
  <c r="J132" i="9"/>
  <c r="O127" i="9"/>
  <c r="L127" i="9"/>
  <c r="J127" i="9"/>
  <c r="O125" i="9"/>
  <c r="N125" i="9"/>
  <c r="J125" i="9"/>
  <c r="O121" i="9"/>
  <c r="J121" i="9"/>
  <c r="O120" i="9"/>
  <c r="N120" i="9"/>
  <c r="L120" i="9"/>
  <c r="K120" i="9"/>
  <c r="J120" i="9"/>
  <c r="N112" i="9"/>
  <c r="L112" i="9"/>
  <c r="K112" i="9"/>
  <c r="J112" i="9"/>
  <c r="O106" i="9"/>
  <c r="N106" i="9"/>
  <c r="M106" i="9"/>
  <c r="L106" i="9"/>
  <c r="K106" i="9"/>
  <c r="J106" i="9"/>
  <c r="N94" i="9"/>
  <c r="M94" i="9"/>
  <c r="L94" i="9"/>
  <c r="J94" i="9"/>
  <c r="M90" i="9"/>
  <c r="J90" i="9"/>
  <c r="N90" i="9"/>
  <c r="O85" i="9"/>
  <c r="L85" i="9"/>
  <c r="J85" i="9"/>
  <c r="O73" i="9"/>
  <c r="N73" i="9"/>
  <c r="M73" i="9"/>
  <c r="O56" i="9"/>
  <c r="M56" i="9"/>
  <c r="L56" i="9"/>
  <c r="N56" i="9"/>
  <c r="L73" i="9"/>
  <c r="J73" i="9"/>
  <c r="O65" i="9"/>
  <c r="M65" i="9"/>
  <c r="L65" i="9"/>
  <c r="J65" i="9"/>
  <c r="J56" i="9"/>
  <c r="O45" i="9"/>
  <c r="M45" i="9"/>
  <c r="L45" i="9"/>
  <c r="L38" i="9"/>
  <c r="J38" i="9"/>
  <c r="J45" i="9"/>
  <c r="O38" i="9"/>
  <c r="M38" i="9"/>
  <c r="O31" i="9"/>
  <c r="K31" i="9"/>
  <c r="L31" i="9"/>
  <c r="J31" i="9"/>
  <c r="K23" i="9"/>
  <c r="L23" i="9"/>
  <c r="J23" i="9"/>
  <c r="L13" i="9"/>
  <c r="J13" i="9"/>
  <c r="J10" i="9"/>
  <c r="L10" i="9"/>
  <c r="I235" i="3"/>
  <c r="I238" i="3"/>
  <c r="I253" i="3"/>
  <c r="I280" i="3"/>
  <c r="H37" i="2"/>
  <c r="J37" i="2"/>
  <c r="H116" i="2"/>
  <c r="J116" i="2"/>
  <c r="H146" i="2"/>
  <c r="J146" i="2"/>
  <c r="H169" i="2"/>
  <c r="J169" i="2"/>
  <c r="H216" i="2"/>
  <c r="J216" i="2"/>
  <c r="H221" i="2"/>
  <c r="I222" i="2"/>
</calcChain>
</file>

<file path=xl/sharedStrings.xml><?xml version="1.0" encoding="utf-8"?>
<sst xmlns="http://schemas.openxmlformats.org/spreadsheetml/2006/main" count="7436" uniqueCount="639">
  <si>
    <t>Environmental Planning, Sustainable Development and Impact Assessment</t>
  </si>
  <si>
    <t>Resource Protection and Biodiversity Conservation</t>
  </si>
  <si>
    <t xml:space="preserve">Institutional Development and Environmental Information </t>
  </si>
  <si>
    <t>Environmental Policy and Law</t>
  </si>
  <si>
    <t>LAW</t>
  </si>
  <si>
    <t>PLAN</t>
  </si>
  <si>
    <t>BIOD</t>
  </si>
  <si>
    <t>Idev</t>
  </si>
  <si>
    <t>Management of Island Resources:  A State of the Art Study</t>
  </si>
  <si>
    <t>1021-010583</t>
  </si>
  <si>
    <t>Coastal Resources Managemt Case Studies for Tropical Countries</t>
  </si>
  <si>
    <t>Video-Taping of Biosphere Reserve Workshop, St. John, VI</t>
  </si>
  <si>
    <t>1021-310530</t>
  </si>
  <si>
    <t xml:space="preserve">Support Services for MAB Islands Directorate </t>
  </si>
  <si>
    <t>Various purchase orders</t>
  </si>
  <si>
    <t>Mariculture Potential of  Eastern Caribbean Brine Shrimp</t>
  </si>
  <si>
    <t>U.S. Agency for International Development</t>
  </si>
  <si>
    <t>DPE-5542-G-SS-3054-00</t>
  </si>
  <si>
    <t>World Resources Institute</t>
  </si>
  <si>
    <t>Caribbean Environmental Outlook</t>
  </si>
  <si>
    <t>British Virgin Islands Environmental Guidelines</t>
  </si>
  <si>
    <t>Edward Fredkin Charitable Foundation</t>
  </si>
  <si>
    <t>Anonymous</t>
  </si>
  <si>
    <t>Caribbean Historic Preservation Cruise and Instructional Program</t>
  </si>
  <si>
    <t>National Trust for Historic Preservation (U.S.)</t>
  </si>
  <si>
    <t>Laurance S. Rockefeller</t>
  </si>
  <si>
    <t>Virgin Gorda Natural Resources Survey &amp; Economic Dev. Options</t>
  </si>
  <si>
    <t>Victoria International</t>
  </si>
  <si>
    <r>
      <t>All-Ah-Wee</t>
    </r>
    <r>
      <rPr>
        <sz val="10"/>
        <rFont val="Geneva"/>
      </rPr>
      <t>, the VI Foxfire Project</t>
    </r>
  </si>
  <si>
    <t xml:space="preserve">Terrestrial Survey: Botany Bay </t>
  </si>
  <si>
    <t>Botany Bay Partners Ltd.</t>
  </si>
  <si>
    <t>Applied International Holdings</t>
  </si>
  <si>
    <t>Preserving the Natural Area Treasures of the British Virgin Islands-Phase 3</t>
  </si>
  <si>
    <t>Association of Reef Keepers</t>
  </si>
  <si>
    <t>British Virgin Islands Conservation Projects</t>
  </si>
  <si>
    <t>Botany Bay Partnership</t>
  </si>
  <si>
    <t>Botany Bay Partnership, Ltd.</t>
  </si>
  <si>
    <t>Marine Archaeological Survey of Crown Bay, St. Thomas</t>
  </si>
  <si>
    <t>Notice to Proceed 8/6/84</t>
  </si>
  <si>
    <t>Plantations &amp; Peasants in the Development of St. John</t>
  </si>
  <si>
    <t>VI Humanities Council</t>
  </si>
  <si>
    <t>M85-032-PD</t>
  </si>
  <si>
    <t>Bathymetric Survey of Crown Bay, St. Thomas</t>
  </si>
  <si>
    <t>Proj #</t>
  </si>
  <si>
    <t xml:space="preserve">Jackson Hole Preserve </t>
  </si>
  <si>
    <t>EIA for Sea Cows Bay, Tortola, BVI</t>
  </si>
  <si>
    <t>Cal-Quality Land Corporation</t>
  </si>
  <si>
    <t>Vegetation Classification for Antigua-Barbuda</t>
  </si>
  <si>
    <t>Fish Bay Erosion (GoM Fndt.)</t>
  </si>
  <si>
    <t>Bat Survey, USVI</t>
  </si>
  <si>
    <t>William &amp; Punch Benthic Survey</t>
  </si>
  <si>
    <t>Fish Bay Erosion Control (NFWF)</t>
  </si>
  <si>
    <t>Feasibility Study for A VI Historical Records Program</t>
  </si>
  <si>
    <t>National Endowment for the Humanities</t>
  </si>
  <si>
    <t>Research Program to Protect Biodiversity, St. Kitts and Dominica</t>
  </si>
  <si>
    <t>Biodiversity Support Program (through WWF-US)</t>
  </si>
  <si>
    <t xml:space="preserve">Sediment Control Guidelines for the Insular Caribbean </t>
  </si>
  <si>
    <t xml:space="preserve">Guidelines for Caribbean Coastal and Marine Areas </t>
  </si>
  <si>
    <t>Coral Reef Assessment, Buck Island Reef, St. Croix</t>
  </si>
  <si>
    <t>CA-5000-0-9024</t>
  </si>
  <si>
    <t xml:space="preserve">Bibliography on the Effects of Runoff on Marine Systems </t>
  </si>
  <si>
    <t>1443PX536094176</t>
  </si>
  <si>
    <t xml:space="preserve">Seagrass Transplant Mitigation, St. Croix </t>
  </si>
  <si>
    <t>Service Contract of 6/25/87</t>
  </si>
  <si>
    <t>RC-26043-77-509</t>
  </si>
  <si>
    <t xml:space="preserve">Socio-Economic Profile of VI Commercial/Recreational Fishermen </t>
  </si>
  <si>
    <t>NOAA, National Marine Fisheries Service</t>
  </si>
  <si>
    <t>03-7-042-35140</t>
  </si>
  <si>
    <t>U.S. Office of Education, DHEW</t>
  </si>
  <si>
    <t>G007701107</t>
  </si>
  <si>
    <t>VI Sea Turtle Nesting Survey</t>
  </si>
  <si>
    <t>01-8-D08-00187</t>
  </si>
  <si>
    <t>Reg</t>
  </si>
  <si>
    <t>TT</t>
  </si>
  <si>
    <t>JM</t>
  </si>
  <si>
    <t>DM</t>
  </si>
  <si>
    <t>SK</t>
  </si>
  <si>
    <t>MT</t>
  </si>
  <si>
    <t>AI</t>
  </si>
  <si>
    <t>EC</t>
  </si>
  <si>
    <t>AG</t>
  </si>
  <si>
    <t>BM</t>
  </si>
  <si>
    <t>CM</t>
  </si>
  <si>
    <t>VE</t>
  </si>
  <si>
    <t>AV</t>
  </si>
  <si>
    <t>PA</t>
  </si>
  <si>
    <t>Other</t>
  </si>
  <si>
    <t>BD</t>
  </si>
  <si>
    <t xml:space="preserve">Publication of E. Caribbean Donor Directory and NGO Directory  </t>
  </si>
  <si>
    <t>CARICOM Brochure on GEF Climate Change Grant</t>
  </si>
  <si>
    <t>Organization of American States</t>
  </si>
  <si>
    <t>Tourism Impacts on Caribbean Coastal Environments</t>
  </si>
  <si>
    <t xml:space="preserve">Establishment of Marine Reserve and Wildlife Sanctuary in Antigua </t>
  </si>
  <si>
    <t>Internet Training and Product Design</t>
  </si>
  <si>
    <t>Upgrading VI Groundwater Well Permitting System</t>
  </si>
  <si>
    <t>MOA signed 10/21/96</t>
  </si>
  <si>
    <t>GRAND TOTAL</t>
  </si>
  <si>
    <t>MO-A01-78-4341</t>
  </si>
  <si>
    <t>Country Environmental Profiles for the Eastern Caribbean</t>
  </si>
  <si>
    <t>Consultancy to  Barbados Ministry of Tourism &amp; the Environment</t>
  </si>
  <si>
    <t>538-0000-S-005009-00</t>
  </si>
  <si>
    <t>Fisheries Assessment of the Eastern Caribbean</t>
  </si>
  <si>
    <t>538-0000-C-00-5011</t>
  </si>
  <si>
    <t>Promoting Cooperation Between Bermuda and the E. Caribbean</t>
  </si>
  <si>
    <t>Community Participation in Shoreline Management, USVI</t>
  </si>
  <si>
    <t>U.S. Man &amp; the Biosphere Program</t>
  </si>
  <si>
    <t>IBRD94-005</t>
  </si>
  <si>
    <t>VI Biological Information Node</t>
  </si>
  <si>
    <t>U.S. Geological Survey</t>
  </si>
  <si>
    <t>1434-HQ-96-AG-01587</t>
  </si>
  <si>
    <t>Caribbean Historic Sites Inventory</t>
  </si>
  <si>
    <t>US ODA</t>
  </si>
  <si>
    <t xml:space="preserve">Caribbean Program Development Strategy for U.S. MAB </t>
  </si>
  <si>
    <t>National Commission for UNESCO</t>
  </si>
  <si>
    <t>1021-800569</t>
  </si>
  <si>
    <t>The Dave Hokin Foundation</t>
  </si>
  <si>
    <t>Aves Island Expeditions</t>
  </si>
  <si>
    <t>Century America Corporation</t>
  </si>
  <si>
    <t>Mariculture, Ltd.</t>
  </si>
  <si>
    <t>The Explorers Club</t>
  </si>
  <si>
    <t>Gulf and Western</t>
  </si>
  <si>
    <t>World Wildlife Fund</t>
  </si>
  <si>
    <t>Individuals</t>
  </si>
  <si>
    <t>American Conservation Association</t>
  </si>
  <si>
    <t>Dominica "Victoria" Museum Development Planning</t>
  </si>
  <si>
    <t>The Conservation Foundation</t>
  </si>
  <si>
    <t>Caribbean Offshore Cays: Pollution and Sea Turtle Survey</t>
  </si>
  <si>
    <t>Dominican Republic National Park Planning (Parque del Este)</t>
  </si>
  <si>
    <t>Gulf and Western Foundation</t>
  </si>
  <si>
    <t>Mangrove Lagoon Study (Patanemo, Venezuela)</t>
  </si>
  <si>
    <t>Fundacion LaSalle de Ciencias Naturales</t>
  </si>
  <si>
    <t>Ecological Guidelines for Island Development</t>
  </si>
  <si>
    <t>IUCN</t>
  </si>
  <si>
    <t>American Airlines</t>
  </si>
  <si>
    <t>John D. and Catherine T. MacArthur Foundation</t>
  </si>
  <si>
    <t>Mukti Fund</t>
  </si>
  <si>
    <t>Institutional Development Assistance to NGOs in St. Kitts-Nevis</t>
  </si>
  <si>
    <t>Eastern Caribbean Biodiversity Program</t>
  </si>
  <si>
    <t>Moriah Fund</t>
  </si>
  <si>
    <t>Support for VI Resource Management Cooperative (VIRMC)</t>
  </si>
  <si>
    <t>Ecology of Mangrove Lagoon &amp; Benner Bay, St. Thomas (Phase 2)</t>
  </si>
  <si>
    <t>Water Island Economic Development Feasibility Study</t>
  </si>
  <si>
    <t>VI Department of Commerce</t>
  </si>
  <si>
    <t>PC-DC-38-80</t>
  </si>
  <si>
    <t>Services to Educational Dissemination System Project</t>
  </si>
  <si>
    <t>VI Department of Education</t>
  </si>
  <si>
    <t>0392-80</t>
  </si>
  <si>
    <t>Caribbean Island Energy Program Development</t>
  </si>
  <si>
    <t>47-001-R1</t>
  </si>
  <si>
    <t xml:space="preserve">VI Department of Public Works </t>
  </si>
  <si>
    <t>PC-PWD-32-82</t>
  </si>
  <si>
    <t>DNR 82-50-52</t>
  </si>
  <si>
    <t>PC-CCA-6-83</t>
  </si>
  <si>
    <t>532-0148-C-00-2039-00</t>
  </si>
  <si>
    <t>Design of Phase II, Protected Areas  Project (PARC), Jamaica</t>
  </si>
  <si>
    <t>532-0148-C-00-2091-00</t>
  </si>
  <si>
    <t>Conservation &amp; Reforestation in Antigua &amp; Montserrat</t>
  </si>
  <si>
    <t>International Institute for Tropical Forestry, USDA</t>
  </si>
  <si>
    <t>IITF-93-012</t>
  </si>
  <si>
    <t>Evaluation of Coastal Management Programs, Sri Lanka &amp; Ecuador</t>
  </si>
  <si>
    <t>1699-015</t>
  </si>
  <si>
    <t>Monitoring Impacts on Tropical Forest Regeneration</t>
  </si>
  <si>
    <t>Homeland Foundation</t>
  </si>
  <si>
    <t>Anegada Sea Turtle Recovery Planning Project</t>
  </si>
  <si>
    <t>Panaphil Foundation</t>
  </si>
  <si>
    <t>Documentary History of  British WI During Am. Revolution</t>
  </si>
  <si>
    <t>US Dom</t>
  </si>
  <si>
    <t>National Hist. Publications &amp; Records Commission</t>
  </si>
  <si>
    <t>The Caribbean &amp; the American Revolution</t>
  </si>
  <si>
    <t>American Revolution Bicentennial Administration</t>
  </si>
  <si>
    <t>76-19-8065</t>
  </si>
  <si>
    <t>Water Pollution Susceptibility Study of Selected VI Bays</t>
  </si>
  <si>
    <t>PC-CCA-97-77</t>
  </si>
  <si>
    <t>EIA for Proposed Boat Ramp, Hull Bay, St. Thomas</t>
  </si>
  <si>
    <t>0102-78</t>
  </si>
  <si>
    <t>VI Port Authority</t>
  </si>
  <si>
    <t>As per Notice to Proceed</t>
  </si>
  <si>
    <t>Marine Archaeological Survey, South Shore, St. Croix</t>
  </si>
  <si>
    <t>Service Contract of 3/17/87</t>
  </si>
  <si>
    <t>G0078-02035</t>
  </si>
  <si>
    <t>U.S. National Park Service</t>
  </si>
  <si>
    <t>PX-5360-8-0830</t>
  </si>
  <si>
    <t>G007802592</t>
  </si>
  <si>
    <t xml:space="preserve">Environmental Survey of Nine Caribbean Island Territories </t>
  </si>
  <si>
    <t>United Nations Development Program</t>
  </si>
  <si>
    <t>Caroni Swamp Bird Sanctuary: Resolution of A Land Use Dispute</t>
  </si>
  <si>
    <t>Unconventional Tourism:  Jamaica Mineral Springs Study</t>
  </si>
  <si>
    <t>Dominica National Park Development</t>
  </si>
  <si>
    <t>Canadian Nature Federation</t>
  </si>
  <si>
    <t>Marine Archaeological Survey, Christiansted Harbor, St. Croix</t>
  </si>
  <si>
    <t>Service Contract of 4/7/88</t>
  </si>
  <si>
    <t>VI Dept Planning &amp; Natural Resources</t>
  </si>
  <si>
    <t>PC-PNR-203-89</t>
  </si>
  <si>
    <t>Post Hurricane Hugo Environmental Recovery Strategy</t>
  </si>
  <si>
    <t>PC-PNR-971-90</t>
  </si>
  <si>
    <t>Management Plans for "Areas of Particular Concern" (pilot)</t>
  </si>
  <si>
    <t>1) PC-PNR-414-91</t>
  </si>
  <si>
    <t xml:space="preserve">Management Plans for "Areas of Particular Concern" </t>
  </si>
  <si>
    <t>2) PC-PNR-330-92</t>
  </si>
  <si>
    <t>Teachers’ Institute on Caribbean Indigenous People</t>
  </si>
  <si>
    <t>J95-300-PG</t>
  </si>
  <si>
    <t>VI Emergency Management Agency</t>
  </si>
  <si>
    <t>PC-VITEMA-253-95</t>
  </si>
  <si>
    <t>Coastal Erosion and Sedimentation Studies, St. John</t>
  </si>
  <si>
    <t>VI Resource Conservation &amp; Developmt Council</t>
  </si>
  <si>
    <t>MOA signed 11/8/96</t>
  </si>
  <si>
    <t>OSS-7917771</t>
  </si>
  <si>
    <t>VI Offshore Sand Mining Studies:  Support Services</t>
  </si>
  <si>
    <t>NA79RAC00161</t>
  </si>
  <si>
    <t>VI Offshore Sand Mining Project:  Current &amp; Turbidity Studies</t>
  </si>
  <si>
    <t>NA79RAC00160</t>
  </si>
  <si>
    <t>Economic Impact Analysis of the VI National Park</t>
  </si>
  <si>
    <t xml:space="preserve">U.S. National Park Service </t>
  </si>
  <si>
    <t>CX500001016</t>
  </si>
  <si>
    <t>West Indian Vernacular Architecture</t>
  </si>
  <si>
    <t>National Endowment for the Arts</t>
  </si>
  <si>
    <t>Assessment of Pesticide Impact in Dominica Banana Industry</t>
  </si>
  <si>
    <t>538-0083</t>
  </si>
  <si>
    <t>Bermuda Aquarium, Natural History Museum and Zoo</t>
  </si>
  <si>
    <t xml:space="preserve"> CZM Training for Cambodia</t>
  </si>
  <si>
    <t>Biodiversity Profile &amp; Ecosystem Classification, St. Kitts-Nevis</t>
  </si>
  <si>
    <t>Assessment, Classification, and Mapping of Antigua’s Wetlands</t>
  </si>
  <si>
    <t>Average =</t>
  </si>
  <si>
    <t>Turtle Monitoring Research: Six Expeditions to Aves Island</t>
  </si>
  <si>
    <t xml:space="preserve">Disaster Preparedness Workshop for Caribbean Cultural Institutions </t>
  </si>
  <si>
    <t>Caribbean Conservation History</t>
  </si>
  <si>
    <t>538-0000-A-6062</t>
  </si>
  <si>
    <t>Environmental Assessment of the Southeast Peninsula, St. Kitts</t>
  </si>
  <si>
    <t>Coastal Zone Management Global Information Network</t>
  </si>
  <si>
    <t>Land Use Management Plan for the Southeast Peninsula, St. Kitts</t>
  </si>
  <si>
    <t>Bugby Hole (St. Croix) Nature Preserve Site Survey</t>
  </si>
  <si>
    <t>The Nature Conservancy</t>
  </si>
  <si>
    <t xml:space="preserve">Virgin Islands Sand Resources Survey </t>
  </si>
  <si>
    <t>Eastern Caribbean Technical Assistance Program</t>
  </si>
  <si>
    <t>Rockefeller Brothers Fund</t>
  </si>
  <si>
    <t>John D. Archbold Family Trust</t>
  </si>
  <si>
    <t>John D. Archbold Charitable Trust</t>
  </si>
  <si>
    <t>John D. Archbold</t>
  </si>
  <si>
    <t>Shark Fishing Study</t>
  </si>
  <si>
    <t>The Midgard Foundation</t>
  </si>
  <si>
    <t>Institutional Evaluation of ECNAMP</t>
  </si>
  <si>
    <t>Rockefeller Brothers Fund and World Wildlife Fund</t>
  </si>
  <si>
    <t>CZM Data Exchange Network (CAMPNET)</t>
  </si>
  <si>
    <t>Griffis Foundation</t>
  </si>
  <si>
    <t>World Wildlife Fund-US</t>
  </si>
  <si>
    <t>Eastern Caribbean Environmental Leadership Award</t>
  </si>
  <si>
    <t>Endowment established by Laurance S. Rockefeller</t>
  </si>
  <si>
    <t>Program Planning for the VI Resource Management Cooperative</t>
  </si>
  <si>
    <t>Parks &amp; Protected Areas Annotated Bibliography</t>
  </si>
  <si>
    <t>Institutional Development for Eastern Caribbean NGOs</t>
  </si>
  <si>
    <t>OTR-0158-A-00-9161-00</t>
  </si>
  <si>
    <t>Environmental Profiles Publication, plus Synthesis Report</t>
  </si>
  <si>
    <t>538-0000-G-00-1036</t>
  </si>
  <si>
    <t>Evaluation of the Protected Areas Project (PARC), Jamaica</t>
  </si>
  <si>
    <t>Organization of Eastern Caribbean States</t>
  </si>
  <si>
    <t>Environmental Profile for Montserrat</t>
  </si>
  <si>
    <t>Environmental Profile for Anguilla</t>
  </si>
  <si>
    <t>Institutional Developmt Support for Caribbean Conservation Assoc</t>
  </si>
  <si>
    <t>Global</t>
  </si>
  <si>
    <t>WC</t>
  </si>
  <si>
    <t>USVI</t>
  </si>
  <si>
    <t>BVI</t>
  </si>
  <si>
    <t>University of Rhode Island</t>
  </si>
  <si>
    <t>Sub-Total for funding provided by Private, Corporate, and NGO Philanthropy</t>
  </si>
  <si>
    <t>ongong</t>
  </si>
  <si>
    <t>Mss. Guide to Sources on British WI During  Am. Revolution</t>
  </si>
  <si>
    <t>VI or PR</t>
  </si>
  <si>
    <t>Study of VI Marine Environments for VICZM Plan</t>
  </si>
  <si>
    <t>VI Planning Office</t>
  </si>
  <si>
    <t>PC-PB-134-75</t>
  </si>
  <si>
    <t>Enighed Estate, St. John: An Historical Survey</t>
  </si>
  <si>
    <t>VI Dept of Conservation &amp; Cultural Affairs</t>
  </si>
  <si>
    <t>VI Council on the Arts</t>
  </si>
  <si>
    <t>77-79</t>
  </si>
  <si>
    <t>Water Quality Study, Perseverence Bay, St. Thomas</t>
  </si>
  <si>
    <t>PC-CCA-31-77</t>
  </si>
  <si>
    <t>Protected Areas Legislation Update</t>
  </si>
  <si>
    <t>UK Foreign &amp; Commonwealth Office via BVI National Parks Trust</t>
  </si>
  <si>
    <t>Laurance S. Rockefeller Fund</t>
  </si>
  <si>
    <t>Spanish Translation of Coral Reef Monitoring Manual</t>
  </si>
  <si>
    <t>National Fish and Wildlife Foundation</t>
  </si>
  <si>
    <t>Reefs at Risk in the Caribbean</t>
  </si>
  <si>
    <t>Eastern Caribbean</t>
  </si>
  <si>
    <t>Wider Caribbean</t>
  </si>
  <si>
    <t>Corporate</t>
  </si>
  <si>
    <t>Educational Institution</t>
  </si>
  <si>
    <t>US Gov</t>
  </si>
  <si>
    <t>Marine Recreational Fisheries Catch Survey (Year 1)</t>
  </si>
  <si>
    <t>Marine Recreational Fisheries Catch Survey (Year 2)</t>
  </si>
  <si>
    <t>Conference on Food and Nutrition Policy for the USVI</t>
  </si>
  <si>
    <t>US Government Overseas Development Assistance Agencies</t>
  </si>
  <si>
    <t>US Government Domestic Assistance Agencies</t>
  </si>
  <si>
    <t>United Nations agencies</t>
  </si>
  <si>
    <t xml:space="preserve">Eastern Caribbean Natural Area Management Program </t>
  </si>
  <si>
    <t>Tourism and the Environment:  Frigate Bay, St. Kitts Case Study</t>
  </si>
  <si>
    <t>UN</t>
  </si>
  <si>
    <t>UN Economic Commission for Latin America and the Caribbean (ECLAC)</t>
  </si>
  <si>
    <t>Planning and Management of Land Resources in Montserrat</t>
  </si>
  <si>
    <t>Water Quality Control Plan, South Shore, St. Croix</t>
  </si>
  <si>
    <t>Amended Contract, 3/17/87</t>
  </si>
  <si>
    <t>Water Quality Monitoring, South Shore, St. Croix</t>
  </si>
  <si>
    <t>Service Contract of 5/12/87</t>
  </si>
  <si>
    <t xml:space="preserve">VI Port Authority </t>
  </si>
  <si>
    <t>NOAA, Department of Commerce</t>
  </si>
  <si>
    <t>Water Quality Management Public Participation Training Program</t>
  </si>
  <si>
    <t>U.S. Environmental Protection Agency</t>
  </si>
  <si>
    <t>T002216010</t>
  </si>
  <si>
    <t>National Science Foundation</t>
  </si>
  <si>
    <t>Coastal Barrier Islands Study (USVI and Puerto Rico)</t>
  </si>
  <si>
    <t>Municipal Sewage Impacts, Red Point, St. Thomas</t>
  </si>
  <si>
    <t>USVI Land Use Management Planning and Mapping</t>
  </si>
  <si>
    <t>MOA signed 6/11/98</t>
  </si>
  <si>
    <t>Comprehensive Water Quality Assessment Report</t>
  </si>
  <si>
    <t>MOA signed 11/9/98</t>
  </si>
  <si>
    <t>Characterization and Mapping of Threatened Watersheds</t>
  </si>
  <si>
    <t>USVI Flood Hazard Mitigation Plan</t>
  </si>
  <si>
    <t>12-4250-009</t>
  </si>
  <si>
    <t>Vegetation Inventory, Mapping &amp; Evaluation, St. John, VI</t>
  </si>
  <si>
    <t xml:space="preserve">CX500001016, Amendment </t>
  </si>
  <si>
    <t>Coastal &amp; Marine Studies for VI Biosphere Reserve (Phase I)</t>
  </si>
  <si>
    <t>CX-0001-3-0048</t>
  </si>
  <si>
    <t>Coastal &amp; Marine Studies for VI Biosphere Reserve (Phase II)</t>
  </si>
  <si>
    <t>U.S. Fish &amp; Wildlife Service</t>
  </si>
  <si>
    <t>84110-0434-85</t>
  </si>
  <si>
    <t>Coastal &amp; Marine Studies for VI Biosphere Reserve (Phase III)</t>
  </si>
  <si>
    <t>Multinational Organizations and Foreign Governments</t>
  </si>
  <si>
    <t>Non-governmental Organization</t>
  </si>
  <si>
    <t>Other Organization</t>
  </si>
  <si>
    <t>O/Org</t>
  </si>
  <si>
    <t>Regional (Caribbean) Organization</t>
  </si>
  <si>
    <t>Pph</t>
  </si>
  <si>
    <t>Private Philanthropy</t>
  </si>
  <si>
    <t>Ed</t>
  </si>
  <si>
    <t>Corp</t>
  </si>
  <si>
    <t>Trinidad and Tobago</t>
  </si>
  <si>
    <t>Jamaica</t>
  </si>
  <si>
    <t>Dominica</t>
  </si>
  <si>
    <t>St. Kitts and Nevis</t>
  </si>
  <si>
    <t>Montserrat</t>
  </si>
  <si>
    <t>Anguilla</t>
  </si>
  <si>
    <t>Antigua and Barbuda</t>
  </si>
  <si>
    <t>Bermuda</t>
  </si>
  <si>
    <t>British Virgin Islands</t>
  </si>
  <si>
    <t>Organization of Eastern Caribbean States (ENCORE) and Mukti Fund</t>
  </si>
  <si>
    <t>Government of Trinidad and Tobago</t>
  </si>
  <si>
    <t>Government of Jamaica</t>
  </si>
  <si>
    <t>United Nations Environment Program (Caribbean Environment Program)</t>
  </si>
  <si>
    <t xml:space="preserve">Danish International Development Agency </t>
  </si>
  <si>
    <t>United Nations Development Program (GEF Small Grants Program)</t>
  </si>
  <si>
    <t>Mineral Accretion Study (with Coral Reef Society)</t>
  </si>
  <si>
    <t>Max and Victoria Dreyfus Foundation</t>
  </si>
  <si>
    <t>Caribbean Marine Mammals Conservation Strategy</t>
  </si>
  <si>
    <t>Sea Life Resources Institute</t>
  </si>
  <si>
    <t xml:space="preserve">Eastern Caribbean Historical Resource Development </t>
  </si>
  <si>
    <t xml:space="preserve">Video Production of Appropriate Technology Workshop </t>
  </si>
  <si>
    <t>ENDA (Environment and Development in the Third World)</t>
  </si>
  <si>
    <t>Feral Animal Research &amp; Management Study, St. John, VI</t>
  </si>
  <si>
    <t>Jackson Hole Preserve</t>
  </si>
  <si>
    <t>British Virgin Islands Eco-Development Video</t>
  </si>
  <si>
    <t>Marine Archaeological Survey, Long Bay, St. Thomas, VI</t>
  </si>
  <si>
    <t>West Indian Co., Ltd.</t>
  </si>
  <si>
    <t>75-28 and 76-9</t>
  </si>
  <si>
    <t>KEY:</t>
  </si>
  <si>
    <t>NGO</t>
  </si>
  <si>
    <t>non-US government agency</t>
  </si>
  <si>
    <t>Anegada (British Virgin Islands) Development: A Feasibility Study</t>
  </si>
  <si>
    <t>Panamanian Offshore Islands: An Environmental Assessment</t>
  </si>
  <si>
    <t>Eastern Caribbean Historical Resource Development: The Cabrits</t>
  </si>
  <si>
    <t>Eastern Caribbean NGOs: Institutional Development Program</t>
  </si>
  <si>
    <t>Institutional Evaluation, Mukti Fund Program in St. Kitts-Nevis</t>
  </si>
  <si>
    <t>Mapping Vegetation Communities, USVI</t>
  </si>
  <si>
    <t>Environmental Impact Assessment for Trellis Bay, BVI</t>
  </si>
  <si>
    <t>Smiths Gore Overseas</t>
  </si>
  <si>
    <t>Biodiversity Program Enabling Activities</t>
  </si>
  <si>
    <t>Government of Antigua and Barbuda</t>
  </si>
  <si>
    <t>Government of St. Kitts and Nevis</t>
  </si>
  <si>
    <t>Information Technology Training for SIDS</t>
  </si>
  <si>
    <t>United Nations</t>
  </si>
  <si>
    <t>Hazard and Risk Assessment for Industrial Site at Pockwood Pond</t>
  </si>
  <si>
    <t>U.S. Department of Interior (International Affairs)</t>
  </si>
  <si>
    <t>U.S. National Park Service (International Affairs)</t>
  </si>
  <si>
    <t>University of Puerto Rico (CEER)</t>
  </si>
  <si>
    <t>Summer School in the VI: A Needs Assessment</t>
  </si>
  <si>
    <t>VI Transit System Development Plan Up-Date</t>
  </si>
  <si>
    <t xml:space="preserve">Commonwealth of Puerto Rico </t>
  </si>
  <si>
    <t>Vessel Wastes Control Plan for the USVI</t>
  </si>
  <si>
    <t>Coral Reef Ecosystem Studies</t>
  </si>
  <si>
    <t xml:space="preserve">University of Puerto Rico </t>
  </si>
  <si>
    <t>Plant Ecology Annotated  Bibliography</t>
  </si>
  <si>
    <t>NO FURTHER INFORMATION AVAILABLE</t>
  </si>
  <si>
    <t>Caribbean History Program</t>
  </si>
  <si>
    <t>St. Kitts-Nevis Resource Survey and Conservation Plan</t>
  </si>
  <si>
    <t>Sea Turtle Research and Conservation Program</t>
  </si>
  <si>
    <t>SEE ALSO PROJECT #3</t>
  </si>
  <si>
    <t>Alton A. Adams, Sr. Memoirs</t>
  </si>
  <si>
    <t>Sub-Total for funding provided by US Govt. Domestic Assistance Agencies</t>
  </si>
  <si>
    <t>Assessment of Elkhorn Coral Distribution in the USVI</t>
  </si>
  <si>
    <t>01ER-R00583</t>
  </si>
  <si>
    <t>Sub-Total for funding provided by Multinational Organizations and Foreign Governments</t>
  </si>
  <si>
    <t>Sub-Total for funding provided by US Govt. Overseas Development Assistance Agencies</t>
  </si>
  <si>
    <t>EIA for Proposed Dredge and Fill  Project, Gallows Bay, St. Croix</t>
  </si>
  <si>
    <t>Solid Waste Management Practices in the Lesser Antiles</t>
  </si>
  <si>
    <t xml:space="preserve">Sub-Total for funding provided by Govt. of US Virgin Islands or Govt. of Puerto Rico </t>
  </si>
  <si>
    <t>PR</t>
  </si>
  <si>
    <t>USVI/PR</t>
  </si>
  <si>
    <t>Coastal and Marine Sand Mining Policy Study</t>
  </si>
  <si>
    <t>Survey of Conservation Priorities in the Lesser Antilles</t>
  </si>
  <si>
    <t>IRF/Threshold Cooperative Caribbean Project</t>
  </si>
  <si>
    <t>Current Meter Studies at USVI Sand Mining Site</t>
  </si>
  <si>
    <t>Caribbean Dance Company Development</t>
  </si>
  <si>
    <t>Videotape Production with College of the Virgin Islands</t>
  </si>
  <si>
    <t>So Pacific Environmental Consultancy for UNDP</t>
  </si>
  <si>
    <t>Assessment of St. John (USVI) Property Values</t>
  </si>
  <si>
    <t>Update of the USVI Disaster Hazard Mitigation Plan</t>
  </si>
  <si>
    <t>PC-VITEMA-128-2000</t>
  </si>
  <si>
    <t>Decision Tools for Management of Non-point Source Pollution</t>
  </si>
  <si>
    <t>MAO No. NPS01500</t>
  </si>
  <si>
    <t>USVI Marine Park Planning</t>
  </si>
  <si>
    <t>University of the Virgin Islands</t>
  </si>
  <si>
    <t>233026-70040-5030-210T</t>
  </si>
  <si>
    <t>Inventory of Wetlands and Riparian Areas in the USVI</t>
  </si>
  <si>
    <t>MOA No. NPS02602</t>
  </si>
  <si>
    <t>MNO</t>
  </si>
  <si>
    <t>O/Gov</t>
  </si>
  <si>
    <t>Pvt</t>
  </si>
  <si>
    <t>CO</t>
  </si>
  <si>
    <t>Support for COROLINA</t>
  </si>
  <si>
    <t>Columbia</t>
  </si>
  <si>
    <t>Project Phoenix</t>
  </si>
  <si>
    <t>INTERNALLY FUNDED</t>
  </si>
  <si>
    <t>Environmental Information Services</t>
  </si>
  <si>
    <t>NO RESTRICTED GRANT OR CONTRACT FUNDING</t>
  </si>
  <si>
    <t>US</t>
  </si>
  <si>
    <t>Threshold</t>
  </si>
  <si>
    <t>USAID Environmental Surveys for Panama and DR</t>
  </si>
  <si>
    <t>US Agency for International Development</t>
  </si>
  <si>
    <t>EG&amp;G</t>
  </si>
  <si>
    <t>SoP</t>
  </si>
  <si>
    <t>United Naitons Environment Program</t>
  </si>
  <si>
    <t>Connark Co., Ltd. (George Jacobus)</t>
  </si>
  <si>
    <t>IRF RESTRICTED GRANT AND CONTRACT FUNDING</t>
  </si>
  <si>
    <t>Individuals and Corporations</t>
  </si>
  <si>
    <t>Fauna Preservation Society</t>
  </si>
  <si>
    <t>Explorers Club</t>
  </si>
  <si>
    <t>Government of the British Virgin Islands (Town and Country Planning)</t>
  </si>
  <si>
    <t>United Nations Environment Program (Regional Office for LA and the Caribbean)</t>
  </si>
  <si>
    <t>Government of the British Virgin Islands (Town and Country Planning Department)</t>
  </si>
  <si>
    <t>Pph, NGO</t>
  </si>
  <si>
    <t>Aves Island</t>
  </si>
  <si>
    <t>United States Virgin Islands</t>
  </si>
  <si>
    <t>Venezuela</t>
  </si>
  <si>
    <t>DR</t>
  </si>
  <si>
    <t>Dominican Republic</t>
  </si>
  <si>
    <t>DONOR</t>
  </si>
  <si>
    <t>CONTRACT or GRANT #</t>
  </si>
  <si>
    <t>AMOUNT</t>
  </si>
  <si>
    <t>START</t>
  </si>
  <si>
    <t>END</t>
  </si>
  <si>
    <t>TYPE</t>
  </si>
  <si>
    <t>DESCRIPTIVE NAME of PROJECT</t>
  </si>
  <si>
    <t>LOCUS</t>
  </si>
  <si>
    <t>Private, Corporate and NGO Philanthropy</t>
  </si>
  <si>
    <t>VI Bicentennial Commission</t>
  </si>
  <si>
    <t>Ecology of Mangrove Lagoon &amp; Benner Bay, St. Thomas (Phase 1)</t>
  </si>
  <si>
    <t>PC-CCA-9-77</t>
  </si>
  <si>
    <t>PC-CCA-129-78</t>
  </si>
  <si>
    <r>
      <t>Foxfire: Virgin Islands Oral History Project (</t>
    </r>
    <r>
      <rPr>
        <i/>
        <sz val="10"/>
        <rFont val="Geneva"/>
      </rPr>
      <t>All Ah Wee</t>
    </r>
    <r>
      <rPr>
        <sz val="10"/>
        <rFont val="Geneva"/>
      </rPr>
      <t>)</t>
    </r>
  </si>
  <si>
    <t>Cambodia</t>
  </si>
  <si>
    <t>Preserving the Natural Area Treasures of the British Virgin Islands</t>
  </si>
  <si>
    <t>Institution Review of Natural Disaster Organizations in Barbados and Grenada</t>
  </si>
  <si>
    <t>Caribbean Disaster Emergency Response Agency</t>
  </si>
  <si>
    <t>CAR/00/002/01/99; CAR/00/001/07/99</t>
  </si>
  <si>
    <t>Virgin Island Environmental Resources Directory</t>
  </si>
  <si>
    <t>PC-PNR-146-2003</t>
  </si>
  <si>
    <t>Terrestrial Survey: Dolphin Cove, Estate Nazareth, St. Thomas, USVI</t>
  </si>
  <si>
    <t>NGO Strengthening and E. Caribbean Biodiversity Conservation</t>
  </si>
  <si>
    <t>Sandy Cay Ecosystem Assessment and Protected Area Planning</t>
  </si>
  <si>
    <t>Sandy Cay Invasive Species Control Program</t>
  </si>
  <si>
    <t>Project Catalyst: A West Indian Ethnic Diversity Educational  Prog</t>
  </si>
  <si>
    <t>Discovering You: A Career Education Program for VI Youth</t>
  </si>
  <si>
    <t>VI Oral History and Cultural Interpretation</t>
  </si>
  <si>
    <t xml:space="preserve">Environmental Education for Island Communities </t>
  </si>
  <si>
    <t>Four Points Management</t>
  </si>
  <si>
    <t>Terrestrial Survey: Sanctuary Cove, Frenchman's Bay, St. Thomas, USVI</t>
  </si>
  <si>
    <t>Ginn Development</t>
  </si>
  <si>
    <t>Institution Review, Disaster Organizations, Barbados &amp; Grenada</t>
  </si>
  <si>
    <t>Virgin Islands Environmental Resources Directory</t>
  </si>
  <si>
    <t>Terrestrial Survey, Dolphin Cove, St. Thomas, USVI</t>
  </si>
  <si>
    <t>Terrestrial Survey, Sanctuary Cove, St. Thomas, USVI</t>
  </si>
  <si>
    <t>Terrestrial Survey: Dolphin Cove, St. Thomas, USVI</t>
  </si>
  <si>
    <t>Terrestrial Survey: Sanctuary Cove,  St. Thomas, USVI</t>
  </si>
  <si>
    <t>Terrestrial Survey: Sanctuary Cove, St. Thomas, USVI</t>
  </si>
  <si>
    <t>Environmental Scoping Report: Beef Island 5-Star Resort</t>
  </si>
  <si>
    <t>Guidelines: SPAW Species Endangerment Prevention</t>
  </si>
  <si>
    <t>Global Environmental Outlook: Latin America and Caribbean Comms</t>
  </si>
  <si>
    <t>LAC</t>
  </si>
  <si>
    <t>Support for CORALINA</t>
  </si>
  <si>
    <t>Beef Island Development Project</t>
  </si>
  <si>
    <t>UNEP/Regional Office for Latin America and Caribbean</t>
  </si>
  <si>
    <t>on-going</t>
  </si>
  <si>
    <t>Bruce Potter</t>
  </si>
  <si>
    <t>French Government &amp; Humane Society of the US</t>
  </si>
  <si>
    <t>Latin America and the Caribbean</t>
  </si>
  <si>
    <t>Terrestrail Survey: Botany Bay</t>
  </si>
  <si>
    <t>Caribbean Endangered Species Conservation</t>
  </si>
  <si>
    <t>Marine Biology Instructional Program</t>
  </si>
  <si>
    <t>Eco-Guidelines for Island Growth</t>
  </si>
  <si>
    <t>Reef Ecology/Conch Mariculture Pilot Study</t>
  </si>
  <si>
    <t>Explorers Club Student Training Program</t>
  </si>
  <si>
    <t>VI Airport (Brewers Bay, St. Thomas, USVI) Environmental Study</t>
  </si>
  <si>
    <t>Teachers Environmental Education Workshop (USVI)</t>
  </si>
  <si>
    <t>Vieques (Puerto Rico) Archaeological Project</t>
  </si>
  <si>
    <t>VI Hurricane Report</t>
  </si>
  <si>
    <t>VI Mass Transportation Study</t>
  </si>
  <si>
    <t>Anegada (BVI) Rock Iguana Study</t>
  </si>
  <si>
    <t>VI Nutrition Research Residency</t>
  </si>
  <si>
    <t xml:space="preserve">Account for the Sale of IRF Publications </t>
  </si>
  <si>
    <t>NO FUNDING TO IRF FOR SUPPORT OF NATIONAL SCIENCE FOUNDATION RESIDENCY</t>
  </si>
  <si>
    <t>Island Stewardship: Fire Island (NY)</t>
  </si>
  <si>
    <t>Davis Bay, St. Croix (USVI) EIA</t>
  </si>
  <si>
    <t>Island Stewardship: Fish Bay, U.S. Virgin Islands</t>
  </si>
  <si>
    <t>VI Energy Conference</t>
  </si>
  <si>
    <t>CANCELLED</t>
  </si>
  <si>
    <t>Island Stewardship: Wroten Island</t>
  </si>
  <si>
    <t>VIRMC/VIBR Planning Workshop</t>
  </si>
  <si>
    <t>Montserrat Biodiversity Program</t>
  </si>
  <si>
    <t>World Wildlife Fund-UK</t>
  </si>
  <si>
    <t>Relocation of Environmental Library to the BVI</t>
  </si>
  <si>
    <t>H. Lavity Stoutt Community College</t>
  </si>
  <si>
    <t>USVI Vegetation Mapping</t>
  </si>
  <si>
    <t>University of California at San Diego</t>
  </si>
  <si>
    <t>Virgin Hotels (Sir Richard Branson)</t>
  </si>
  <si>
    <t>Government of the British Virgin Islands, UK Overseas Territories Environment Programme, Private Donors</t>
  </si>
  <si>
    <t>Community Foundation of the Virgin Islands</t>
  </si>
  <si>
    <t>J.A. Woollam Foundation and Other Private Sector Donors; UK Overseas Territories Programme Fund (BVI Gov)</t>
  </si>
  <si>
    <t>William &amp; Punch LLC</t>
  </si>
  <si>
    <t>Environmental Profile of Jost Van Dyke, British Virgin Islands</t>
  </si>
  <si>
    <t>UK Overseas Territories Environment Programme (through the Jost Van Dyke Preservation Society)</t>
  </si>
  <si>
    <t>Technical Support to the BVI National Parks Trust for the Sandy Cay Habitat Management Area</t>
  </si>
  <si>
    <t>Biodiversity Inventory and Assessment for Proposed Wallings Forest Protected Area (Antigua) and Codrington Lagoon National Park (Barbuda)</t>
  </si>
  <si>
    <t>Environment Division, Government of Antigua and Barbuda</t>
  </si>
  <si>
    <t>Ecosystem Assessment and Land-use Zoning Plan for the Body Pond Watershed, Antigua</t>
  </si>
  <si>
    <t>Environment Tourism Consulting/ETC (St. John’s, Antigua)</t>
  </si>
  <si>
    <t>Nevis Peak Biodiversity Assessment and Park Management Plan, Nevi</t>
  </si>
  <si>
    <t>Organisation of Eastern Caribbean States (OECS)</t>
  </si>
  <si>
    <t>Environmental and Socioeconomic Studies for OPAAL Demonstration Sites in St. Kitts-Nevis and Grenada</t>
  </si>
  <si>
    <t>SK/GD</t>
  </si>
  <si>
    <t>Assessment and Mapping of the Southwest Region of Antigua for Ridge-to-Reef Demonstration Project</t>
  </si>
  <si>
    <t>SIRMM Programme of the Government of Antigua-Barbuda</t>
  </si>
  <si>
    <t>Gulf of Mexico Foundation — CBR Partnership</t>
  </si>
  <si>
    <t xml:space="preserve"> 1434-HQ-96-AG-01587</t>
  </si>
  <si>
    <t>PC-PNR-101-2006</t>
  </si>
  <si>
    <t>Caribbean Coral Reef Institute University of Puerto Rico</t>
  </si>
  <si>
    <t>R-IREF-11-08 (Phase I), R-IREF-09-09 (Phase II)</t>
  </si>
  <si>
    <t>Impact of Land Use and Erosion on Coral Reef Communities at Río Fajardo, Puerto Rico</t>
  </si>
  <si>
    <t>Inventory of Wetlands and Riparian Areas in the U.S. Virgin Islands (Phase II)</t>
  </si>
  <si>
    <t>VI</t>
  </si>
  <si>
    <t>VIDPNR, with University of the Virgin Islands/ECC/CDC</t>
  </si>
  <si>
    <t xml:space="preserve">MoA UVI </t>
  </si>
  <si>
    <t>Application of Soil and Water Assessment Model to Estimate Watershed Sediment Yields (Rio Grande de Añasco, Puerto Rico)</t>
  </si>
  <si>
    <t>University of Puerto Rico, Sea Grant Program</t>
  </si>
  <si>
    <t>Sub-Agreement No. R-94-1-10</t>
  </si>
  <si>
    <t>Conservation Options for Rare and Endangered Native Plants, U.S. Virgin Islands</t>
  </si>
  <si>
    <t>Urban and Community Forestry Program, V.I. Department of Agriculture</t>
  </si>
  <si>
    <t>Contract for Project #SR-12-01</t>
  </si>
  <si>
    <t>Sediment Rates, La Parguera  (UPR)</t>
  </si>
  <si>
    <t>Watershed Restoration Impacts on Land-based Sedimentation (Coral Bay)</t>
  </si>
  <si>
    <t>Environmental Monitoring of Mosquito Island Resort, BVI  (BVI Department of Town &amp; Country Planning)</t>
  </si>
  <si>
    <t>Environmental Profiles for Virgin Gorda and Anegada, BVI</t>
  </si>
  <si>
    <t>Environmental Profile: Tortola, BVI, &amp; Characterizations of the Outer Islands</t>
  </si>
  <si>
    <t>Organisation of Eastern Caribbean States (OECS/OPAAL)</t>
  </si>
  <si>
    <t>Caribbean Coral Reef Institute University of Puerto Rico, U.S. Fish &amp; Wildlife Service</t>
  </si>
  <si>
    <t>Sediment Yields/Erosion Control at La Parguera, Puerto Rico</t>
  </si>
  <si>
    <t>Implementor</t>
  </si>
  <si>
    <t>$ Source</t>
  </si>
  <si>
    <t>Multinational Organizations &amp; Foreign Governments</t>
  </si>
  <si>
    <t>United Nations Environment Program (ROLAC)</t>
  </si>
  <si>
    <t>NOAA, Department of Commerce, U,S, F&amp;WS</t>
  </si>
  <si>
    <t>University of Puerto Rico, Sea Grant</t>
  </si>
  <si>
    <t>University of the Virgin Islands, Sea Grant</t>
  </si>
  <si>
    <t>VI Dept Planning &amp; Natural Resources, post-Hugo</t>
  </si>
  <si>
    <t>PVT/USG/Other</t>
  </si>
  <si>
    <t>PVT</t>
  </si>
  <si>
    <t>USG</t>
  </si>
  <si>
    <t>#146/CPN — Study of Caribbean Philanthropy Law</t>
  </si>
  <si>
    <t>TOTAL*</t>
  </si>
  <si>
    <t>*</t>
  </si>
  <si>
    <t>Some recent projects include</t>
  </si>
  <si>
    <t xml:space="preserve">     Nanny Cay, BVI</t>
  </si>
  <si>
    <t xml:space="preserve">     BVI/Airport Extension</t>
  </si>
  <si>
    <t>Other, "pass-through funds" are handled as "Project 146"</t>
  </si>
  <si>
    <t xml:space="preserve">    Green VI Grants and Contributions</t>
  </si>
  <si>
    <t xml:space="preserve">    Green VI Grant</t>
  </si>
  <si>
    <t xml:space="preserve">     UK Overseas Trust Conservation Forum</t>
  </si>
  <si>
    <t>TOTAL #146</t>
  </si>
  <si>
    <t>Grand Total</t>
  </si>
  <si>
    <t>Source</t>
  </si>
  <si>
    <t>Contractor</t>
  </si>
  <si>
    <t>Total Annual</t>
  </si>
  <si>
    <t>"Pass Through" Funding:</t>
  </si>
  <si>
    <t>Falconwood Foundation for BVI Projects</t>
  </si>
  <si>
    <t>Falconwood Foundation for Dominica Carib Film Project</t>
  </si>
  <si>
    <t>Red Hook Community Association, St. Thomas, USVI</t>
  </si>
  <si>
    <t>Columbia University (for Kevel Lindsay)</t>
  </si>
  <si>
    <t>Robins Foundation for BVI National Parks Trust</t>
  </si>
  <si>
    <t>Faile Fndt., Fndt. C, Jarecki Family Foundations For Green VI (BVI)</t>
  </si>
  <si>
    <t>Socio-Economic Impact Assessment for Proposed Development Project at Oil Nut Bay, BVI</t>
  </si>
  <si>
    <t>Smiths Gore Overseas (BVI)</t>
  </si>
  <si>
    <t>Support for "Island Erosion" in Cooperation with Association of Reef Keepers</t>
  </si>
  <si>
    <t>Multiple Private Sector Donors</t>
  </si>
  <si>
    <t>Development Strategy and Sediment Control at Nail Bay, Virgin Gorda, BVI</t>
  </si>
  <si>
    <t>Mrs. Susan Babson, Nail Bay, Virgin Gorda, BVI</t>
  </si>
  <si>
    <t>Survey of St. John (USVI) Bats</t>
  </si>
  <si>
    <t>Bat Conservation International</t>
  </si>
  <si>
    <t>Econcerns, Ltd., Tortola, BVI</t>
  </si>
  <si>
    <t>Terrestrial Resources Characterization for Mosquito Island, BVI</t>
  </si>
  <si>
    <t>Caribbean Philanthropy Law Study</t>
  </si>
  <si>
    <t>Terrestrial Resources Characterization for Nanny Cay, British Virgin Islands</t>
  </si>
  <si>
    <t>BVI Airport Runway Extension Project: Terrestrial Resources Characterization</t>
  </si>
  <si>
    <t>Natural History Characterizations for Tortola's Outer Islands</t>
  </si>
  <si>
    <t>UK Overseas Territories Program Fund (BVI Governor's Office)</t>
  </si>
  <si>
    <t>J.A. Woollam Foundation and Other Private Sector Donors; UK Overseas Territories Programme Fund</t>
  </si>
  <si>
    <r>
      <t>Foxfire: Virgin Islands Oral History Project (</t>
    </r>
    <r>
      <rPr>
        <i/>
        <sz val="9"/>
        <rFont val="Geneva"/>
      </rPr>
      <t>All Ah Wee</t>
    </r>
    <r>
      <rPr>
        <sz val="9"/>
        <rFont val="Geneva"/>
      </rPr>
      <t>)</t>
    </r>
  </si>
  <si>
    <r>
      <t>All-Ah-Wee</t>
    </r>
    <r>
      <rPr>
        <sz val="9"/>
        <rFont val="Geneva"/>
      </rPr>
      <t>, the VI Foxfire Project</t>
    </r>
  </si>
  <si>
    <t>Total</t>
  </si>
  <si>
    <t>US_Dom</t>
  </si>
  <si>
    <t>US_ODA</t>
  </si>
  <si>
    <t>VI-PR</t>
  </si>
  <si>
    <t>YEAR</t>
  </si>
  <si>
    <t>4-Year Moving Average</t>
  </si>
  <si>
    <t>230 Project Average =</t>
  </si>
  <si>
    <t>Year</t>
  </si>
  <si>
    <t>Annual Revenues by Sector</t>
  </si>
  <si>
    <t>3-Year Moving Average of Revenues</t>
  </si>
  <si>
    <t>GDP Deflator</t>
  </si>
  <si>
    <t>Constant $</t>
  </si>
  <si>
    <t>Actual Revenues</t>
  </si>
  <si>
    <t>Total Current $</t>
  </si>
  <si>
    <t>Total Constant 2010$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</si>
</sst>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&quot;$&quot;* #,##0_);_(&quot;$&quot;* \(#,##0\);_(&quot;$&quot;* &quot;-&quot;??_);_(@_)"/>
    <numFmt numFmtId="169" formatCode="[$-409]mmm\-yy;@"/>
    <numFmt numFmtId="170" formatCode="yyyy"/>
    <numFmt numFmtId="171" formatCode="&quot;$&quot;#,##0"/>
    <numFmt numFmtId="172" formatCode="_(* #,##0_);_(* \(#,##0\);_(* &quot;-&quot;??_);_(@_)"/>
    <numFmt numFmtId="173" formatCode="0.000"/>
  </numFmts>
  <fonts count="29" x14ac:knownFonts="1">
    <font>
      <sz val="9"/>
      <name val="Geneva"/>
    </font>
    <font>
      <b/>
      <sz val="9"/>
      <name val="Geneva"/>
    </font>
    <font>
      <sz val="9"/>
      <name val="Geneva"/>
    </font>
    <font>
      <b/>
      <sz val="10"/>
      <name val="Geneva"/>
    </font>
    <font>
      <sz val="10"/>
      <name val="Geneva"/>
    </font>
    <font>
      <i/>
      <sz val="10"/>
      <name val="Geneva"/>
    </font>
    <font>
      <sz val="8"/>
      <name val="Geneva"/>
    </font>
    <font>
      <sz val="9"/>
      <name val="Geneva"/>
    </font>
    <font>
      <b/>
      <sz val="12"/>
      <name val="Geneva"/>
    </font>
    <font>
      <b/>
      <i/>
      <sz val="11"/>
      <name val="Geneva"/>
    </font>
    <font>
      <b/>
      <u/>
      <sz val="11"/>
      <name val="Geneva"/>
    </font>
    <font>
      <b/>
      <i/>
      <sz val="12"/>
      <name val="Geneva"/>
    </font>
    <font>
      <sz val="12"/>
      <name val="Geneva"/>
    </font>
    <font>
      <sz val="18"/>
      <name val="Geneva"/>
    </font>
    <font>
      <u/>
      <sz val="9"/>
      <color theme="10"/>
      <name val="Geneva"/>
    </font>
    <font>
      <u/>
      <sz val="9"/>
      <color theme="11"/>
      <name val="Geneva"/>
    </font>
    <font>
      <sz val="14"/>
      <name val="Geneva"/>
    </font>
    <font>
      <b/>
      <sz val="14"/>
      <color rgb="FF0000FF"/>
      <name val="Geneva"/>
    </font>
    <font>
      <b/>
      <sz val="8"/>
      <name val="Geneva"/>
    </font>
    <font>
      <sz val="8"/>
      <color rgb="FFFF0000"/>
      <name val="Geneva"/>
    </font>
    <font>
      <i/>
      <sz val="9"/>
      <name val="Geneva"/>
    </font>
    <font>
      <sz val="9"/>
      <color rgb="FFFF0000"/>
      <name val="Geneva"/>
    </font>
    <font>
      <b/>
      <sz val="14"/>
      <name val="Geneva"/>
    </font>
    <font>
      <b/>
      <sz val="10"/>
      <color rgb="FF0070C0"/>
      <name val="Geneva"/>
    </font>
    <font>
      <b/>
      <sz val="9"/>
      <color rgb="FF0070C0"/>
      <name val="Geneva"/>
    </font>
    <font>
      <b/>
      <sz val="8"/>
      <color rgb="FF0070C0"/>
      <name val="Geneva"/>
    </font>
    <font>
      <b/>
      <sz val="12"/>
      <color rgb="FFFF0000"/>
      <name val="Geneva"/>
    </font>
    <font>
      <b/>
      <sz val="12"/>
      <color rgb="FF0000FF"/>
      <name val="Geneva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166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165" fontId="4" fillId="0" borderId="0" xfId="0" applyNumberFormat="1" applyFont="1" applyBorder="1"/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center" wrapText="1"/>
    </xf>
    <xf numFmtId="169" fontId="4" fillId="0" borderId="0" xfId="0" applyNumberFormat="1" applyFont="1"/>
    <xf numFmtId="169" fontId="4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2" xfId="0" applyFont="1" applyBorder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170" fontId="4" fillId="0" borderId="0" xfId="0" applyNumberFormat="1" applyFont="1" applyAlignment="1">
      <alignment horizontal="right" indent="1"/>
    </xf>
    <xf numFmtId="170" fontId="4" fillId="0" borderId="0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0" fontId="4" fillId="0" borderId="0" xfId="0" applyFont="1" applyBorder="1" applyAlignment="1">
      <alignment horizontal="right" indent="2"/>
    </xf>
    <xf numFmtId="0" fontId="2" fillId="0" borderId="0" xfId="0" applyFont="1" applyBorder="1"/>
    <xf numFmtId="165" fontId="2" fillId="0" borderId="0" xfId="0" applyNumberFormat="1" applyFont="1"/>
    <xf numFmtId="169" fontId="2" fillId="0" borderId="0" xfId="0" applyNumberFormat="1" applyFont="1"/>
    <xf numFmtId="169" fontId="2" fillId="0" borderId="0" xfId="0" applyNumberFormat="1" applyFont="1" applyBorder="1"/>
    <xf numFmtId="0" fontId="2" fillId="0" borderId="0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0" borderId="0" xfId="0" applyFont="1" applyBorder="1" applyAlignment="1">
      <alignment horizontal="right" wrapText="1" indent="1"/>
    </xf>
    <xf numFmtId="0" fontId="4" fillId="0" borderId="3" xfId="0" applyFont="1" applyBorder="1" applyAlignment="1">
      <alignment horizontal="right" indent="1"/>
    </xf>
    <xf numFmtId="0" fontId="3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4" fillId="0" borderId="4" xfId="0" applyFont="1" applyBorder="1" applyAlignment="1">
      <alignment horizontal="right" indent="1"/>
    </xf>
    <xf numFmtId="0" fontId="8" fillId="0" borderId="2" xfId="0" applyFont="1" applyBorder="1" applyAlignment="1">
      <alignment horizontal="right" indent="1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165" fontId="8" fillId="0" borderId="2" xfId="0" applyNumberFormat="1" applyFont="1" applyBorder="1"/>
    <xf numFmtId="169" fontId="9" fillId="0" borderId="2" xfId="0" applyNumberFormat="1" applyFont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10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169" fontId="3" fillId="0" borderId="1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 indent="1"/>
    </xf>
    <xf numFmtId="0" fontId="8" fillId="0" borderId="0" xfId="0" applyFont="1"/>
    <xf numFmtId="169" fontId="9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wrapText="1" indent="2"/>
    </xf>
    <xf numFmtId="0" fontId="2" fillId="0" borderId="0" xfId="0" applyFont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8" fillId="0" borderId="2" xfId="0" applyFont="1" applyBorder="1" applyAlignment="1">
      <alignment horizontal="left" indent="2"/>
    </xf>
    <xf numFmtId="0" fontId="3" fillId="0" borderId="0" xfId="0" applyFont="1" applyBorder="1" applyAlignment="1">
      <alignment horizontal="left" indent="3"/>
    </xf>
    <xf numFmtId="0" fontId="4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0" fontId="8" fillId="0" borderId="5" xfId="0" applyFont="1" applyBorder="1" applyAlignment="1">
      <alignment horizontal="right" indent="1"/>
    </xf>
    <xf numFmtId="0" fontId="8" fillId="0" borderId="5" xfId="0" applyFont="1" applyBorder="1"/>
    <xf numFmtId="0" fontId="8" fillId="0" borderId="5" xfId="0" applyFont="1" applyBorder="1" applyAlignment="1">
      <alignment horizontal="left" indent="2"/>
    </xf>
    <xf numFmtId="165" fontId="8" fillId="0" borderId="5" xfId="0" applyNumberFormat="1" applyFont="1" applyBorder="1"/>
    <xf numFmtId="164" fontId="11" fillId="0" borderId="0" xfId="0" applyNumberFormat="1" applyFont="1" applyBorder="1" applyAlignment="1">
      <alignment horizontal="left"/>
    </xf>
    <xf numFmtId="0" fontId="4" fillId="0" borderId="6" xfId="0" applyFont="1" applyBorder="1" applyAlignment="1">
      <alignment horizontal="right" indent="1"/>
    </xf>
    <xf numFmtId="0" fontId="4" fillId="0" borderId="6" xfId="0" applyFont="1" applyBorder="1"/>
    <xf numFmtId="0" fontId="2" fillId="0" borderId="6" xfId="0" applyFont="1" applyBorder="1" applyAlignment="1">
      <alignment horizontal="left" indent="2"/>
    </xf>
    <xf numFmtId="169" fontId="9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left"/>
    </xf>
    <xf numFmtId="169" fontId="4" fillId="0" borderId="6" xfId="0" applyNumberFormat="1" applyFont="1" applyBorder="1"/>
    <xf numFmtId="0" fontId="3" fillId="0" borderId="5" xfId="0" applyFont="1" applyBorder="1"/>
    <xf numFmtId="0" fontId="6" fillId="0" borderId="0" xfId="0" applyFont="1"/>
    <xf numFmtId="169" fontId="3" fillId="0" borderId="0" xfId="0" applyNumberFormat="1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 wrapText="1" inden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168" fontId="4" fillId="0" borderId="0" xfId="1" applyNumberFormat="1" applyFont="1"/>
    <xf numFmtId="168" fontId="4" fillId="0" borderId="0" xfId="1" applyNumberFormat="1" applyFont="1" applyAlignment="1">
      <alignment horizontal="right" indent="1"/>
    </xf>
    <xf numFmtId="168" fontId="4" fillId="0" borderId="0" xfId="1" applyNumberFormat="1" applyFont="1" applyBorder="1"/>
    <xf numFmtId="168" fontId="3" fillId="0" borderId="1" xfId="1" applyNumberFormat="1" applyFont="1" applyBorder="1" applyAlignment="1">
      <alignment horizontal="right" wrapText="1"/>
    </xf>
    <xf numFmtId="168" fontId="3" fillId="0" borderId="0" xfId="1" applyNumberFormat="1" applyFont="1" applyBorder="1" applyAlignment="1">
      <alignment horizontal="right" wrapText="1"/>
    </xf>
    <xf numFmtId="168" fontId="2" fillId="0" borderId="0" xfId="1" applyNumberFormat="1" applyFont="1"/>
    <xf numFmtId="168" fontId="2" fillId="0" borderId="0" xfId="1" applyNumberFormat="1" applyFont="1" applyBorder="1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170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 wrapText="1"/>
    </xf>
    <xf numFmtId="170" fontId="4" fillId="0" borderId="0" xfId="0" applyNumberFormat="1" applyFont="1" applyBorder="1" applyAlignment="1">
      <alignment horizontal="left"/>
    </xf>
    <xf numFmtId="170" fontId="4" fillId="0" borderId="0" xfId="0" applyNumberFormat="1" applyFont="1" applyFill="1" applyAlignment="1">
      <alignment horizontal="left"/>
    </xf>
    <xf numFmtId="170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70" fontId="4" fillId="0" borderId="0" xfId="0" applyNumberFormat="1" applyFont="1" applyAlignment="1">
      <alignment horizontal="center"/>
    </xf>
    <xf numFmtId="170" fontId="4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170" fontId="4" fillId="0" borderId="0" xfId="0" applyNumberFormat="1" applyFont="1" applyFill="1" applyAlignment="1">
      <alignment horizontal="center"/>
    </xf>
    <xf numFmtId="170" fontId="4" fillId="0" borderId="0" xfId="0" applyNumberFormat="1" applyFont="1" applyAlignment="1">
      <alignment horizontal="center" wrapText="1"/>
    </xf>
    <xf numFmtId="169" fontId="3" fillId="0" borderId="1" xfId="0" applyNumberFormat="1" applyFont="1" applyBorder="1" applyAlignment="1">
      <alignment horizontal="center" wrapText="1"/>
    </xf>
    <xf numFmtId="169" fontId="4" fillId="0" borderId="0" xfId="0" applyNumberFormat="1" applyFont="1" applyAlignment="1">
      <alignment horizontal="center"/>
    </xf>
    <xf numFmtId="169" fontId="2" fillId="0" borderId="0" xfId="0" applyNumberFormat="1" applyFont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169" fontId="4" fillId="0" borderId="0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169" fontId="12" fillId="0" borderId="0" xfId="0" applyNumberFormat="1" applyFont="1" applyAlignment="1">
      <alignment horizontal="center"/>
    </xf>
    <xf numFmtId="169" fontId="12" fillId="0" borderId="0" xfId="0" applyNumberFormat="1" applyFont="1"/>
    <xf numFmtId="0" fontId="12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169" fontId="12" fillId="0" borderId="0" xfId="0" applyNumberFormat="1" applyFont="1" applyBorder="1" applyAlignment="1">
      <alignment horizontal="center"/>
    </xf>
    <xf numFmtId="169" fontId="12" fillId="0" borderId="0" xfId="0" applyNumberFormat="1" applyFont="1" applyBorder="1"/>
    <xf numFmtId="0" fontId="12" fillId="0" borderId="0" xfId="0" applyFont="1" applyBorder="1" applyAlignment="1">
      <alignment horizontal="left" wrapText="1" indent="1"/>
    </xf>
    <xf numFmtId="171" fontId="8" fillId="0" borderId="0" xfId="0" applyNumberFormat="1" applyFont="1" applyAlignment="1">
      <alignment horizontal="right"/>
    </xf>
    <xf numFmtId="171" fontId="12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165" fontId="8" fillId="0" borderId="0" xfId="0" applyNumberFormat="1" applyFont="1" applyBorder="1" applyAlignment="1">
      <alignment horizontal="right"/>
    </xf>
    <xf numFmtId="165" fontId="4" fillId="0" borderId="0" xfId="0" applyNumberFormat="1" applyFont="1" applyFill="1" applyAlignment="1">
      <alignment horizontal="right" wrapText="1"/>
    </xf>
    <xf numFmtId="170" fontId="4" fillId="0" borderId="0" xfId="0" applyNumberFormat="1" applyFont="1" applyFill="1" applyAlignment="1">
      <alignment horizontal="center" wrapText="1"/>
    </xf>
    <xf numFmtId="170" fontId="4" fillId="0" borderId="0" xfId="0" applyNumberFormat="1" applyFont="1" applyFill="1" applyAlignment="1">
      <alignment horizontal="left" wrapText="1"/>
    </xf>
    <xf numFmtId="170" fontId="4" fillId="0" borderId="0" xfId="0" applyNumberFormat="1" applyFont="1" applyAlignment="1"/>
    <xf numFmtId="170" fontId="4" fillId="0" borderId="0" xfId="0" applyNumberFormat="1" applyFont="1" applyBorder="1" applyAlignment="1"/>
    <xf numFmtId="170" fontId="4" fillId="0" borderId="0" xfId="0" applyNumberFormat="1" applyFont="1" applyFill="1" applyAlignment="1"/>
    <xf numFmtId="170" fontId="4" fillId="0" borderId="0" xfId="0" applyNumberFormat="1" applyFont="1" applyFill="1" applyAlignment="1">
      <alignment wrapText="1"/>
    </xf>
    <xf numFmtId="170" fontId="4" fillId="0" borderId="0" xfId="0" applyNumberFormat="1" applyFont="1" applyAlignment="1">
      <alignment wrapText="1"/>
    </xf>
    <xf numFmtId="0" fontId="4" fillId="0" borderId="0" xfId="0" applyFont="1" applyFill="1" applyBorder="1" applyAlignment="1">
      <alignment horizontal="center"/>
    </xf>
    <xf numFmtId="165" fontId="4" fillId="0" borderId="1" xfId="0" applyNumberFormat="1" applyFont="1" applyBorder="1"/>
    <xf numFmtId="170" fontId="4" fillId="0" borderId="1" xfId="0" applyNumberFormat="1" applyFont="1" applyBorder="1" applyAlignment="1"/>
    <xf numFmtId="165" fontId="4" fillId="0" borderId="3" xfId="0" applyNumberFormat="1" applyFont="1" applyBorder="1"/>
    <xf numFmtId="170" fontId="4" fillId="0" borderId="3" xfId="0" applyNumberFormat="1" applyFont="1" applyBorder="1" applyAlignment="1"/>
    <xf numFmtId="0" fontId="6" fillId="0" borderId="0" xfId="0" applyFont="1" applyBorder="1" applyAlignment="1">
      <alignment horizontal="center"/>
    </xf>
    <xf numFmtId="165" fontId="4" fillId="0" borderId="4" xfId="0" applyNumberFormat="1" applyFont="1" applyBorder="1"/>
    <xf numFmtId="170" fontId="4" fillId="0" borderId="4" xfId="0" applyNumberFormat="1" applyFont="1" applyBorder="1" applyAlignment="1"/>
    <xf numFmtId="165" fontId="4" fillId="0" borderId="1" xfId="0" applyNumberFormat="1" applyFont="1" applyFill="1" applyBorder="1" applyAlignment="1">
      <alignment horizontal="right" wrapText="1"/>
    </xf>
    <xf numFmtId="170" fontId="4" fillId="0" borderId="1" xfId="0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>
      <alignment horizontal="right"/>
    </xf>
    <xf numFmtId="170" fontId="4" fillId="0" borderId="3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right"/>
    </xf>
    <xf numFmtId="170" fontId="4" fillId="0" borderId="1" xfId="0" applyNumberFormat="1" applyFont="1" applyFill="1" applyBorder="1" applyAlignment="1"/>
    <xf numFmtId="165" fontId="4" fillId="0" borderId="3" xfId="0" applyNumberFormat="1" applyFont="1" applyBorder="1" applyAlignment="1">
      <alignment horizontal="right" wrapText="1"/>
    </xf>
    <xf numFmtId="170" fontId="4" fillId="0" borderId="3" xfId="0" applyNumberFormat="1" applyFont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170" fontId="4" fillId="0" borderId="1" xfId="0" applyNumberFormat="1" applyFont="1" applyBorder="1" applyAlignment="1">
      <alignment wrapText="1"/>
    </xf>
    <xf numFmtId="170" fontId="4" fillId="0" borderId="4" xfId="0" applyNumberFormat="1" applyFont="1" applyBorder="1" applyAlignment="1">
      <alignment wrapText="1"/>
    </xf>
    <xf numFmtId="0" fontId="4" fillId="0" borderId="0" xfId="9" applyFont="1" applyBorder="1" applyAlignment="1">
      <alignment horizontal="center"/>
    </xf>
    <xf numFmtId="0" fontId="4" fillId="0" borderId="0" xfId="9" applyFont="1" applyAlignment="1">
      <alignment horizontal="left"/>
    </xf>
    <xf numFmtId="0" fontId="4" fillId="0" borderId="0" xfId="9" applyFont="1" applyAlignment="1">
      <alignment horizontal="right"/>
    </xf>
    <xf numFmtId="0" fontId="10" fillId="0" borderId="0" xfId="9" applyFont="1" applyBorder="1" applyAlignment="1">
      <alignment horizontal="center"/>
    </xf>
    <xf numFmtId="0" fontId="3" fillId="0" borderId="0" xfId="9" applyFont="1" applyBorder="1" applyAlignment="1">
      <alignment horizontal="center"/>
    </xf>
    <xf numFmtId="165" fontId="2" fillId="0" borderId="0" xfId="9" applyNumberFormat="1" applyFont="1" applyAlignment="1">
      <alignment horizontal="right"/>
    </xf>
    <xf numFmtId="0" fontId="2" fillId="0" borderId="0" xfId="9" applyFont="1" applyAlignment="1">
      <alignment horizontal="right"/>
    </xf>
    <xf numFmtId="0" fontId="2" fillId="0" borderId="0" xfId="9" applyFont="1" applyBorder="1" applyAlignment="1">
      <alignment horizontal="center"/>
    </xf>
    <xf numFmtId="0" fontId="13" fillId="0" borderId="0" xfId="9" applyFont="1" applyBorder="1" applyAlignment="1">
      <alignment horizontal="center"/>
    </xf>
    <xf numFmtId="0" fontId="12" fillId="0" borderId="0" xfId="9" applyFont="1" applyBorder="1" applyAlignment="1">
      <alignment horizontal="center"/>
    </xf>
    <xf numFmtId="0" fontId="12" fillId="0" borderId="0" xfId="9" applyFont="1" applyAlignment="1">
      <alignment horizontal="left"/>
    </xf>
    <xf numFmtId="0" fontId="12" fillId="0" borderId="0" xfId="9" applyFont="1" applyAlignment="1">
      <alignment horizontal="right"/>
    </xf>
    <xf numFmtId="0" fontId="12" fillId="0" borderId="0" xfId="9" applyFont="1" applyBorder="1" applyAlignment="1">
      <alignment horizontal="left"/>
    </xf>
    <xf numFmtId="0" fontId="12" fillId="0" borderId="0" xfId="9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5" fontId="0" fillId="0" borderId="0" xfId="0" applyNumberFormat="1"/>
    <xf numFmtId="170" fontId="4" fillId="0" borderId="0" xfId="0" applyNumberFormat="1" applyFont="1" applyFill="1" applyBorder="1" applyAlignment="1"/>
    <xf numFmtId="0" fontId="0" fillId="0" borderId="4" xfId="0" applyFont="1" applyBorder="1" applyAlignment="1">
      <alignment horizontal="left"/>
    </xf>
    <xf numFmtId="165" fontId="4" fillId="0" borderId="4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172" fontId="0" fillId="0" borderId="0" xfId="8" applyNumberFormat="1" applyFont="1"/>
    <xf numFmtId="0" fontId="16" fillId="0" borderId="0" xfId="9" applyFont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8" fillId="0" borderId="0" xfId="0" applyFont="1" applyBorder="1"/>
    <xf numFmtId="0" fontId="0" fillId="0" borderId="0" xfId="0" applyBorder="1"/>
    <xf numFmtId="0" fontId="4" fillId="0" borderId="7" xfId="0" applyFont="1" applyBorder="1" applyAlignment="1">
      <alignment horizontal="center"/>
    </xf>
    <xf numFmtId="169" fontId="9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left"/>
    </xf>
    <xf numFmtId="169" fontId="4" fillId="0" borderId="7" xfId="0" applyNumberFormat="1" applyFont="1" applyBorder="1"/>
    <xf numFmtId="0" fontId="18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left"/>
    </xf>
    <xf numFmtId="0" fontId="18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18" fillId="0" borderId="0" xfId="9" applyFont="1" applyBorder="1" applyAlignment="1">
      <alignment horizontal="left"/>
    </xf>
    <xf numFmtId="0" fontId="6" fillId="0" borderId="0" xfId="9" applyFont="1" applyBorder="1" applyAlignment="1">
      <alignment horizontal="left"/>
    </xf>
    <xf numFmtId="0" fontId="19" fillId="0" borderId="0" xfId="9" applyFont="1" applyAlignment="1">
      <alignment horizontal="left"/>
    </xf>
    <xf numFmtId="171" fontId="19" fillId="0" borderId="0" xfId="9" applyNumberFormat="1" applyFont="1" applyAlignment="1">
      <alignment horizontal="right"/>
    </xf>
    <xf numFmtId="171" fontId="6" fillId="0" borderId="0" xfId="9" applyNumberFormat="1" applyFont="1" applyAlignment="1">
      <alignment horizontal="right"/>
    </xf>
    <xf numFmtId="171" fontId="6" fillId="0" borderId="0" xfId="9" applyNumberFormat="1" applyFont="1" applyBorder="1" applyAlignment="1">
      <alignment horizontal="right"/>
    </xf>
    <xf numFmtId="0" fontId="6" fillId="0" borderId="0" xfId="9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20" fillId="0" borderId="0" xfId="0" applyFont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Fill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0" borderId="5" xfId="0" applyFont="1" applyBorder="1"/>
    <xf numFmtId="0" fontId="1" fillId="0" borderId="0" xfId="0" applyFont="1" applyBorder="1"/>
    <xf numFmtId="0" fontId="0" fillId="0" borderId="7" xfId="0" applyFont="1" applyBorder="1"/>
    <xf numFmtId="0" fontId="0" fillId="0" borderId="0" xfId="9" applyFont="1" applyAlignment="1">
      <alignment wrapText="1"/>
    </xf>
    <xf numFmtId="0" fontId="0" fillId="0" borderId="0" xfId="9" applyFont="1" applyBorder="1" applyAlignment="1">
      <alignment horizontal="left" wrapText="1" indent="1"/>
    </xf>
    <xf numFmtId="0" fontId="0" fillId="0" borderId="0" xfId="9" applyFont="1" applyAlignment="1">
      <alignment horizontal="left" wrapText="1" indent="1"/>
    </xf>
    <xf numFmtId="0" fontId="21" fillId="0" borderId="0" xfId="9" applyFont="1" applyAlignment="1">
      <alignment horizontal="left" wrapText="1" indent="1"/>
    </xf>
    <xf numFmtId="0" fontId="21" fillId="0" borderId="0" xfId="9" applyFont="1" applyAlignment="1">
      <alignment horizontal="left" wrapText="1" indent="2"/>
    </xf>
    <xf numFmtId="0" fontId="0" fillId="0" borderId="0" xfId="9" applyFont="1" applyAlignment="1">
      <alignment horizontal="left" wrapText="1" indent="2"/>
    </xf>
    <xf numFmtId="0" fontId="0" fillId="0" borderId="0" xfId="9" applyFont="1" applyBorder="1" applyAlignment="1">
      <alignment horizontal="left" wrapText="1"/>
    </xf>
    <xf numFmtId="0" fontId="0" fillId="0" borderId="0" xfId="0" applyFont="1" applyAlignment="1">
      <alignment horizontal="left" indent="1"/>
    </xf>
    <xf numFmtId="0" fontId="0" fillId="0" borderId="0" xfId="0" applyFont="1" applyBorder="1" applyAlignment="1">
      <alignment horizontal="left" indent="1"/>
    </xf>
    <xf numFmtId="0" fontId="0" fillId="0" borderId="0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9" applyFont="1" applyAlignment="1">
      <alignment horizontal="center"/>
    </xf>
    <xf numFmtId="0" fontId="0" fillId="0" borderId="0" xfId="9" applyFont="1"/>
    <xf numFmtId="0" fontId="0" fillId="0" borderId="0" xfId="9" applyFont="1" applyBorder="1" applyAlignment="1">
      <alignment horizontal="center"/>
    </xf>
    <xf numFmtId="170" fontId="0" fillId="0" borderId="0" xfId="0" applyNumberFormat="1" applyFont="1" applyAlignment="1">
      <alignment horizontal="left"/>
    </xf>
    <xf numFmtId="165" fontId="0" fillId="0" borderId="0" xfId="0" applyNumberFormat="1" applyFont="1"/>
    <xf numFmtId="0" fontId="1" fillId="0" borderId="0" xfId="0" applyFont="1"/>
    <xf numFmtId="169" fontId="0" fillId="0" borderId="0" xfId="0" applyNumberFormat="1" applyFont="1" applyAlignment="1">
      <alignment horizontal="center"/>
    </xf>
    <xf numFmtId="169" fontId="0" fillId="0" borderId="0" xfId="0" applyNumberFormat="1" applyFont="1"/>
    <xf numFmtId="169" fontId="0" fillId="0" borderId="0" xfId="0" applyNumberFormat="1" applyFont="1" applyBorder="1"/>
    <xf numFmtId="169" fontId="0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 indent="1"/>
    </xf>
    <xf numFmtId="169" fontId="11" fillId="0" borderId="0" xfId="0" applyNumberFormat="1" applyFont="1" applyBorder="1" applyAlignment="1">
      <alignment horizontal="right"/>
    </xf>
    <xf numFmtId="165" fontId="0" fillId="0" borderId="1" xfId="0" applyNumberFormat="1" applyFont="1" applyBorder="1"/>
    <xf numFmtId="165" fontId="0" fillId="0" borderId="0" xfId="0" applyNumberFormat="1" applyFont="1" applyBorder="1"/>
    <xf numFmtId="165" fontId="0" fillId="0" borderId="4" xfId="0" applyNumberFormat="1" applyFont="1" applyBorder="1"/>
    <xf numFmtId="0" fontId="1" fillId="0" borderId="1" xfId="0" applyFont="1" applyBorder="1"/>
    <xf numFmtId="0" fontId="24" fillId="0" borderId="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165" fontId="23" fillId="0" borderId="8" xfId="0" applyNumberFormat="1" applyFont="1" applyBorder="1" applyAlignment="1">
      <alignment horizontal="right" vertical="center" wrapText="1"/>
    </xf>
    <xf numFmtId="170" fontId="23" fillId="0" borderId="8" xfId="0" applyNumberFormat="1" applyFont="1" applyBorder="1" applyAlignment="1">
      <alignment vertical="center" wrapText="1"/>
    </xf>
    <xf numFmtId="165" fontId="24" fillId="0" borderId="8" xfId="0" applyNumberFormat="1" applyFont="1" applyBorder="1" applyAlignment="1">
      <alignment vertical="center"/>
    </xf>
    <xf numFmtId="172" fontId="24" fillId="0" borderId="0" xfId="8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9" fontId="0" fillId="0" borderId="0" xfId="0" applyNumberFormat="1"/>
    <xf numFmtId="14" fontId="0" fillId="0" borderId="0" xfId="0" applyNumberFormat="1"/>
    <xf numFmtId="0" fontId="0" fillId="0" borderId="0" xfId="0" applyNumberFormat="1"/>
    <xf numFmtId="14" fontId="0" fillId="0" borderId="0" xfId="0" applyNumberFormat="1" applyFont="1" applyProtection="1"/>
    <xf numFmtId="173" fontId="0" fillId="0" borderId="0" xfId="0" applyNumberFormat="1"/>
    <xf numFmtId="173" fontId="28" fillId="0" borderId="0" xfId="0" applyNumberFormat="1" applyFont="1"/>
    <xf numFmtId="37" fontId="0" fillId="0" borderId="0" xfId="8" applyNumberFormat="1" applyFont="1"/>
    <xf numFmtId="37" fontId="0" fillId="0" borderId="0" xfId="0" applyNumberFormat="1"/>
    <xf numFmtId="3" fontId="0" fillId="0" borderId="0" xfId="8" applyNumberFormat="1" applyFont="1"/>
    <xf numFmtId="3" fontId="0" fillId="0" borderId="0" xfId="8" applyNumberFormat="1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 wrapText="1"/>
    </xf>
    <xf numFmtId="171" fontId="26" fillId="0" borderId="0" xfId="9" applyNumberFormat="1" applyFont="1" applyAlignment="1">
      <alignment horizontal="center"/>
    </xf>
    <xf numFmtId="0" fontId="17" fillId="0" borderId="0" xfId="9" applyFont="1" applyBorder="1" applyAlignment="1">
      <alignment horizontal="right"/>
    </xf>
    <xf numFmtId="165" fontId="27" fillId="0" borderId="0" xfId="9" applyNumberFormat="1" applyFont="1" applyBorder="1" applyAlignment="1">
      <alignment horizontal="center"/>
    </xf>
    <xf numFmtId="165" fontId="22" fillId="0" borderId="5" xfId="0" applyNumberFormat="1" applyFont="1" applyBorder="1" applyAlignment="1">
      <alignment horizontal="center"/>
    </xf>
  </cellXfs>
  <cellStyles count="42">
    <cellStyle name="Comma" xfId="8" builtinId="3"/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Hyperlink" xfId="2" builtinId="8" hidden="1"/>
    <cellStyle name="Hyperlink" xfId="4" builtinId="8" hidden="1"/>
    <cellStyle name="Hyperlink" xfId="6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Normal" xfId="0" builtinId="0"/>
    <cellStyle name="Normal 3" xfId="9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080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43 years IRF Fund Raising: Year-by-Year</a:t>
            </a:r>
          </a:p>
        </c:rich>
      </c:tx>
      <c:layout>
        <c:manualLayout>
          <c:xMode val="edge"/>
          <c:yMode val="edge"/>
          <c:x val="0.365788869828156"/>
          <c:y val="0.040328637700072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439050263739802"/>
          <c:y val="0.0134428686023104"/>
          <c:w val="0.888435532881266"/>
          <c:h val="0.881323246117819"/>
        </c:manualLayout>
      </c:layout>
      <c:areaChart>
        <c:grouping val="stacked"/>
        <c:varyColors val="0"/>
        <c:ser>
          <c:idx val="0"/>
          <c:order val="0"/>
          <c:tx>
            <c:strRef>
              <c:f>'3 yr Charts'!$A$4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'3 yr Charts'!$B$4:$AS$4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26700.0</c:v>
                </c:pt>
                <c:pt idx="3">
                  <c:v>0.0</c:v>
                </c:pt>
                <c:pt idx="4" formatCode="&quot;$&quot;#,##0_);[Red]\(&quot;$&quot;#,##0\)">
                  <c:v>4000.0</c:v>
                </c:pt>
                <c:pt idx="5">
                  <c:v>0.0</c:v>
                </c:pt>
                <c:pt idx="6" formatCode="&quot;$&quot;#,##0_);[Red]\(&quot;$&quot;#,##0\)">
                  <c:v>0.0</c:v>
                </c:pt>
                <c:pt idx="7">
                  <c:v>0.0</c:v>
                </c:pt>
                <c:pt idx="8" formatCode="&quot;$&quot;#,##0_);[Red]\(&quot;$&quot;#,##0\)">
                  <c:v>0.0</c:v>
                </c:pt>
                <c:pt idx="9">
                  <c:v>0.0</c:v>
                </c:pt>
                <c:pt idx="10" formatCode="&quot;$&quot;#,##0_);[Red]\(&quot;$&quot;#,##0\)">
                  <c:v>10751.0</c:v>
                </c:pt>
                <c:pt idx="11" formatCode="&quot;$&quot;#,##0_);[Red]\(&quot;$&quot;#,##0\)">
                  <c:v>0.0</c:v>
                </c:pt>
                <c:pt idx="12" formatCode="&quot;$&quot;#,##0_);[Red]\(&quot;$&quot;#,##0\)">
                  <c:v>0.0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59500.0</c:v>
                </c:pt>
                <c:pt idx="15" formatCode="&quot;$&quot;#,##0_);[Red]\(&quot;$&quot;#,##0\)">
                  <c:v>90400.0</c:v>
                </c:pt>
                <c:pt idx="16" formatCode="&quot;$&quot;#,##0_);[Red]\(&quot;$&quot;#,##0\)">
                  <c:v>9000.0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115000.0</c:v>
                </c:pt>
                <c:pt idx="22" formatCode="&quot;$&quot;#,##0_);[Red]\(&quot;$&quot;#,##0\)">
                  <c:v>13000.0</c:v>
                </c:pt>
                <c:pt idx="23" formatCode="&quot;$&quot;#,##0_);[Red]\(&quot;$&quot;#,##0\)">
                  <c:v>26500.0</c:v>
                </c:pt>
                <c:pt idx="24" formatCode="&quot;$&quot;#,##0_);[Red]\(&quot;$&quot;#,##0\)">
                  <c:v>20200.0</c:v>
                </c:pt>
                <c:pt idx="25" formatCode="&quot;$&quot;#,##0_);[Red]\(&quot;$&quot;#,##0\)">
                  <c:v>117000.0</c:v>
                </c:pt>
                <c:pt idx="26" formatCode="&quot;$&quot;#,##0_);[Red]\(&quot;$&quot;#,##0\)">
                  <c:v>110225.0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62138.0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38635.0</c:v>
                </c:pt>
                <c:pt idx="32" formatCode="&quot;$&quot;#,##0_);[Red]\(&quot;$&quot;#,##0\)">
                  <c:v>23387.0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24000.0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148850.0</c:v>
                </c:pt>
                <c:pt idx="38" formatCode="&quot;$&quot;#,##0_);[Red]\(&quot;$&quot;#,##0\)">
                  <c:v>44640.0</c:v>
                </c:pt>
                <c:pt idx="39" formatCode="&quot;$&quot;#,##0_);[Red]\(&quot;$&quot;#,##0\)">
                  <c:v>138157.0</c:v>
                </c:pt>
                <c:pt idx="40" formatCode="&quot;$&quot;#,##0_);[Red]\(&quot;$&quot;#,##0\)">
                  <c:v>212500.0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7500.0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'3 yr Charts'!$A$5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'3 yr Charts'!$B$5:$AS$5</c:f>
              <c:numCache>
                <c:formatCode>"$"#,##0_);[Red]\("$"#,##0\)</c:formatCode>
                <c:ptCount val="44"/>
                <c:pt idx="0">
                  <c:v>60600.0</c:v>
                </c:pt>
                <c:pt idx="1">
                  <c:v>34800.0</c:v>
                </c:pt>
                <c:pt idx="2">
                  <c:v>48350.0</c:v>
                </c:pt>
                <c:pt idx="3">
                  <c:v>25300.0</c:v>
                </c:pt>
                <c:pt idx="4">
                  <c:v>28330.0</c:v>
                </c:pt>
                <c:pt idx="5">
                  <c:v>2250.0</c:v>
                </c:pt>
                <c:pt idx="6">
                  <c:v>11500.0</c:v>
                </c:pt>
                <c:pt idx="7">
                  <c:v>87075.0</c:v>
                </c:pt>
                <c:pt idx="8">
                  <c:v>7000.0</c:v>
                </c:pt>
                <c:pt idx="9">
                  <c:v>6912.0</c:v>
                </c:pt>
                <c:pt idx="10">
                  <c:v>30135.0</c:v>
                </c:pt>
                <c:pt idx="11">
                  <c:v>10224.0</c:v>
                </c:pt>
                <c:pt idx="13">
                  <c:v>41750.0</c:v>
                </c:pt>
                <c:pt idx="14">
                  <c:v>82000.0</c:v>
                </c:pt>
                <c:pt idx="15">
                  <c:v>198075.0</c:v>
                </c:pt>
                <c:pt idx="16">
                  <c:v>15000.0</c:v>
                </c:pt>
                <c:pt idx="19">
                  <c:v>30000.0</c:v>
                </c:pt>
                <c:pt idx="20">
                  <c:v>10300.0</c:v>
                </c:pt>
                <c:pt idx="21">
                  <c:v>147653.0</c:v>
                </c:pt>
                <c:pt idx="22">
                  <c:v>468829.0</c:v>
                </c:pt>
                <c:pt idx="24">
                  <c:v>70862.14</c:v>
                </c:pt>
                <c:pt idx="25">
                  <c:v>45950.0</c:v>
                </c:pt>
                <c:pt idx="27">
                  <c:v>15000.0</c:v>
                </c:pt>
                <c:pt idx="28">
                  <c:v>27977.0</c:v>
                </c:pt>
                <c:pt idx="29">
                  <c:v>151450.0</c:v>
                </c:pt>
                <c:pt idx="30">
                  <c:v>11635.0</c:v>
                </c:pt>
                <c:pt idx="31">
                  <c:v>46700.0</c:v>
                </c:pt>
                <c:pt idx="32">
                  <c:v>200000.0</c:v>
                </c:pt>
                <c:pt idx="33">
                  <c:v>52404.0</c:v>
                </c:pt>
                <c:pt idx="34">
                  <c:v>249000.0</c:v>
                </c:pt>
                <c:pt idx="36">
                  <c:v>66869.0</c:v>
                </c:pt>
                <c:pt idx="37">
                  <c:v>75000.0</c:v>
                </c:pt>
                <c:pt idx="39">
                  <c:v>31526.0</c:v>
                </c:pt>
                <c:pt idx="40">
                  <c:v>143960.0</c:v>
                </c:pt>
                <c:pt idx="41">
                  <c:v>13476.0</c:v>
                </c:pt>
                <c:pt idx="43">
                  <c:v>163618.0</c:v>
                </c:pt>
              </c:numCache>
            </c:numRef>
          </c:val>
        </c:ser>
        <c:ser>
          <c:idx val="2"/>
          <c:order val="2"/>
          <c:tx>
            <c:strRef>
              <c:f>'3 yr Charts'!$A$6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val>
            <c:numRef>
              <c:f>'3 yr Charts'!$B$6:$AS$6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56547.0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20000.0</c:v>
                </c:pt>
                <c:pt idx="6" formatCode="&quot;$&quot;#,##0_);[Red]\(&quot;$&quot;#,##0\)">
                  <c:v>75745.0</c:v>
                </c:pt>
                <c:pt idx="7" formatCode="&quot;$&quot;#,##0_);[Red]\(&quot;$&quot;#,##0\)">
                  <c:v>199429.0</c:v>
                </c:pt>
                <c:pt idx="8" formatCode="&quot;$&quot;#,##0_);[Red]\(&quot;$&quot;#,##0\)">
                  <c:v>206267.0</c:v>
                </c:pt>
                <c:pt idx="9" formatCode="&quot;$&quot;#,##0_);[Red]\(&quot;$&quot;#,##0\)">
                  <c:v>34544.0</c:v>
                </c:pt>
                <c:pt idx="10" formatCode="&quot;$&quot;#,##0_);[Red]\(&quot;$&quot;#,##0\)">
                  <c:v>34969.0</c:v>
                </c:pt>
                <c:pt idx="11" formatCode="&quot;$&quot;#,##0_);[Red]\(&quot;$&quot;#,##0\)">
                  <c:v>0.0</c:v>
                </c:pt>
                <c:pt idx="12" formatCode="&quot;$&quot;#,##0_);[Red]\(&quot;$&quot;#,##0\)">
                  <c:v>189970.0</c:v>
                </c:pt>
                <c:pt idx="13" formatCode="&quot;$&quot;#,##0_);[Red]\(&quot;$&quot;#,##0\)">
                  <c:v>140000.0</c:v>
                </c:pt>
                <c:pt idx="14" formatCode="&quot;$&quot;#,##0_);[Red]\(&quot;$&quot;#,##0\)">
                  <c:v>139500.0</c:v>
                </c:pt>
                <c:pt idx="15" formatCode="&quot;$&quot;#,##0_);[Red]\(&quot;$&quot;#,##0\)">
                  <c:v>0.0</c:v>
                </c:pt>
                <c:pt idx="16" formatCode="&quot;$&quot;#,##0_);[Red]\(&quot;$&quot;#,##0\)">
                  <c:v>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47000.0</c:v>
                </c:pt>
                <c:pt idx="21" formatCode="&quot;$&quot;#,##0_);[Red]\(&quot;$&quot;#,##0\)">
                  <c:v>0.0</c:v>
                </c:pt>
                <c:pt idx="22" formatCode="&quot;$&quot;#,##0_);[Red]\(&quot;$&quot;#,##0\)">
                  <c:v>0.0</c:v>
                </c:pt>
                <c:pt idx="23" formatCode="&quot;$&quot;#,##0_);[Red]\(&quot;$&quot;#,##0\)">
                  <c:v>2500.0</c:v>
                </c:pt>
                <c:pt idx="24" formatCode="&quot;$&quot;#,##0_);[Red]\(&quot;$&quot;#,##0\)">
                  <c:v>6000.0</c:v>
                </c:pt>
                <c:pt idx="25" formatCode="&quot;$&quot;#,##0_);[Red]\(&quot;$&quot;#,##0\)">
                  <c:v>35000.0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10000.0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244668.0</c:v>
                </c:pt>
                <c:pt idx="36" formatCode="&quot;$&quot;#,##0_);[Red]\(&quot;$&quot;#,##0\)">
                  <c:v>10333.0</c:v>
                </c:pt>
                <c:pt idx="37" formatCode="&quot;$&quot;#,##0_);[Red]\(&quot;$&quot;#,##0\)">
                  <c:v>127039.0</c:v>
                </c:pt>
                <c:pt idx="38" formatCode="&quot;$&quot;#,##0_);[Red]\(&quot;$&quot;#,##0\)">
                  <c:v>22564.0</c:v>
                </c:pt>
                <c:pt idx="39" formatCode="&quot;$&quot;#,##0_);[Red]\(&quot;$&quot;#,##0\)">
                  <c:v>167982.0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83238.0</c:v>
                </c:pt>
                <c:pt idx="43" formatCode="&quot;$&quot;#,##0_);[Red]\(&quot;$&quot;#,##0\)">
                  <c:v>20000.0</c:v>
                </c:pt>
              </c:numCache>
            </c:numRef>
          </c:val>
        </c:ser>
        <c:ser>
          <c:idx val="3"/>
          <c:order val="3"/>
          <c:tx>
            <c:strRef>
              <c:f>'3 yr Charts'!$A$7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'3 yr Charts'!$B$7:$AS$7</c:f>
              <c:numCache>
                <c:formatCode>"$"#,##0_);[Red]\("$"#,##0\)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7000.0</c:v>
                </c:pt>
                <c:pt idx="8">
                  <c:v>0.0</c:v>
                </c:pt>
                <c:pt idx="9">
                  <c:v>19228.0</c:v>
                </c:pt>
                <c:pt idx="10">
                  <c:v>0.0</c:v>
                </c:pt>
                <c:pt idx="11">
                  <c:v>0.0</c:v>
                </c:pt>
                <c:pt idx="12">
                  <c:v>264247.0</c:v>
                </c:pt>
                <c:pt idx="13">
                  <c:v>50807.0</c:v>
                </c:pt>
                <c:pt idx="14">
                  <c:v>80622.0</c:v>
                </c:pt>
                <c:pt idx="15">
                  <c:v>5000.0</c:v>
                </c:pt>
                <c:pt idx="16">
                  <c:v>487920.0</c:v>
                </c:pt>
                <c:pt idx="17">
                  <c:v>0.0</c:v>
                </c:pt>
                <c:pt idx="18">
                  <c:v>637500.0</c:v>
                </c:pt>
                <c:pt idx="19">
                  <c:v>0.0</c:v>
                </c:pt>
                <c:pt idx="20">
                  <c:v>91700.0</c:v>
                </c:pt>
                <c:pt idx="21">
                  <c:v>85360.0</c:v>
                </c:pt>
                <c:pt idx="22">
                  <c:v>118000.0</c:v>
                </c:pt>
                <c:pt idx="23">
                  <c:v>11617.0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'3 yr Charts'!$A$8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val>
            <c:numRef>
              <c:f>'3 yr Charts'!$B$8:$AS$8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34540.0</c:v>
                </c:pt>
                <c:pt idx="5" formatCode="&quot;$&quot;#,##0_);[Red]\(&quot;$&quot;#,##0\)">
                  <c:v>77640.0</c:v>
                </c:pt>
                <c:pt idx="6" formatCode="&quot;$&quot;#,##0_);[Red]\(&quot;$&quot;#,##0\)">
                  <c:v>13500.0</c:v>
                </c:pt>
                <c:pt idx="7" formatCode="&quot;$&quot;#,##0_);[Red]\(&quot;$&quot;#,##0\)">
                  <c:v>2542.0</c:v>
                </c:pt>
                <c:pt idx="8" formatCode="&quot;$&quot;#,##0_);[Red]\(&quot;$&quot;#,##0\)">
                  <c:v>22230.0</c:v>
                </c:pt>
                <c:pt idx="9" formatCode="&quot;$&quot;#,##0_);[Red]\(&quot;$&quot;#,##0\)">
                  <c:v>500.0</c:v>
                </c:pt>
                <c:pt idx="10" formatCode="&quot;$&quot;#,##0_);[Red]\(&quot;$&quot;#,##0\)">
                  <c:v>29762.0</c:v>
                </c:pt>
                <c:pt idx="11" formatCode="&quot;$&quot;#,##0_);[Red]\(&quot;$&quot;#,##0\)">
                  <c:v>61942.0</c:v>
                </c:pt>
                <c:pt idx="12" formatCode="&quot;$&quot;#,##0_);[Red]\(&quot;$&quot;#,##0\)">
                  <c:v>0.0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34165.0</c:v>
                </c:pt>
                <c:pt idx="15" formatCode="&quot;$&quot;#,##0_);[Red]\(&quot;$&quot;#,##0\)">
                  <c:v>0.0</c:v>
                </c:pt>
                <c:pt idx="16" formatCode="&quot;$&quot;#,##0_);[Red]\(&quot;$&quot;#,##0\)">
                  <c:v>101017.4</c:v>
                </c:pt>
                <c:pt idx="17" formatCode="&quot;$&quot;#,##0_);[Red]\(&quot;$&quot;#,##0\)">
                  <c:v>88900.0</c:v>
                </c:pt>
                <c:pt idx="18" formatCode="&quot;$&quot;#,##0_);[Red]\(&quot;$&quot;#,##0\)">
                  <c:v>102745.0</c:v>
                </c:pt>
                <c:pt idx="19" formatCode="&quot;$&quot;#,##0_);[Red]\(&quot;$&quot;#,##0\)">
                  <c:v>110000.0</c:v>
                </c:pt>
                <c:pt idx="20" formatCode="&quot;$&quot;#,##0_);[Red]\(&quot;$&quot;#,##0\)">
                  <c:v>24300.0</c:v>
                </c:pt>
                <c:pt idx="21" formatCode="&quot;$&quot;#,##0_);[Red]\(&quot;$&quot;#,##0\)">
                  <c:v>123100.0</c:v>
                </c:pt>
                <c:pt idx="22" formatCode="&quot;$&quot;#,##0_);[Red]\(&quot;$&quot;#,##0\)">
                  <c:v>0.0</c:v>
                </c:pt>
                <c:pt idx="23" formatCode="&quot;$&quot;#,##0_);[Red]\(&quot;$&quot;#,##0\)">
                  <c:v>0.0</c:v>
                </c:pt>
                <c:pt idx="24" formatCode="&quot;$&quot;#,##0_);[Red]\(&quot;$&quot;#,##0\)">
                  <c:v>38000.0</c:v>
                </c:pt>
                <c:pt idx="25" formatCode="&quot;$&quot;#,##0_);[Red]\(&quot;$&quot;#,##0\)">
                  <c:v>87510.0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23810.0</c:v>
                </c:pt>
                <c:pt idx="28" formatCode="&quot;$&quot;#,##0_);[Red]\(&quot;$&quot;#,##0\)">
                  <c:v>19000.0</c:v>
                </c:pt>
                <c:pt idx="29" formatCode="&quot;$&quot;#,##0_);[Red]\(&quot;$&quot;#,##0\)">
                  <c:v>80000.0</c:v>
                </c:pt>
                <c:pt idx="30" formatCode="&quot;$&quot;#,##0_);[Red]\(&quot;$&quot;#,##0\)">
                  <c:v>23000.0</c:v>
                </c:pt>
                <c:pt idx="31" formatCode="&quot;$&quot;#,##0_);[Red]\(&quot;$&quot;#,##0\)">
                  <c:v>263150.0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40000.0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6284616"/>
        <c:axId val="2146287640"/>
      </c:areaChart>
      <c:catAx>
        <c:axId val="2146284616"/>
        <c:scaling>
          <c:orientation val="minMax"/>
        </c:scaling>
        <c:delete val="0"/>
        <c:axPos val="b"/>
        <c:majorTickMark val="out"/>
        <c:minorTickMark val="none"/>
        <c:tickLblPos val="nextTo"/>
        <c:crossAx val="2146287640"/>
        <c:crosses val="autoZero"/>
        <c:auto val="1"/>
        <c:lblAlgn val="ctr"/>
        <c:lblOffset val="100"/>
        <c:noMultiLvlLbl val="0"/>
      </c:catAx>
      <c:valAx>
        <c:axId val="2146287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62846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26108190391322"/>
          <c:y val="0.903473654540027"/>
          <c:w val="0.349871957517747"/>
          <c:h val="0.09652634545997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IRF</a:t>
            </a:r>
            <a:r>
              <a:rPr lang="en-US" baseline="0"/>
              <a:t> Fund Raising: 1971 to 2014</a:t>
            </a:r>
          </a:p>
          <a:p>
            <a:pPr>
              <a:defRPr/>
            </a:pPr>
            <a:r>
              <a:rPr lang="en-US" b="0" baseline="0"/>
              <a:t>MNO = International Source</a:t>
            </a:r>
          </a:p>
          <a:p>
            <a:pPr>
              <a:defRPr/>
            </a:pPr>
            <a:r>
              <a:rPr lang="en-US" b="0" baseline="0"/>
              <a:t>PVT = Private Sector Contribution (personal or NPO)</a:t>
            </a:r>
          </a:p>
          <a:p>
            <a:pPr>
              <a:defRPr/>
            </a:pPr>
            <a:r>
              <a:rPr lang="en-US" b="0" baseline="0"/>
              <a:t>US Dom = US Govt. Domestic Program</a:t>
            </a:r>
          </a:p>
          <a:p>
            <a:pPr>
              <a:defRPr/>
            </a:pPr>
            <a:r>
              <a:rPr lang="en-US" b="0" baseline="0"/>
              <a:t>US ODA = US Official Development Assistance (USAID)</a:t>
            </a:r>
          </a:p>
          <a:p>
            <a:pPr>
              <a:defRPr/>
            </a:pPr>
            <a:r>
              <a:rPr lang="en-US" b="0"/>
              <a:t>VI - PR = Island</a:t>
            </a:r>
            <a:r>
              <a:rPr lang="en-US" b="0" baseline="0"/>
              <a:t> Government Funds</a:t>
            </a:r>
          </a:p>
          <a:p>
            <a:pPr>
              <a:defRPr/>
            </a:pPr>
            <a:r>
              <a:rPr lang="en-US" b="0" baseline="0"/>
              <a:t>(4-year moving average)</a:t>
            </a:r>
            <a:endParaRPr lang="en-US" b="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424828141851811"/>
          <c:y val="0.0161132806304872"/>
          <c:w val="0.946668120729096"/>
          <c:h val="0.892075622382673"/>
        </c:manualLayout>
      </c:layout>
      <c:areaChart>
        <c:grouping val="stacked"/>
        <c:varyColors val="0"/>
        <c:ser>
          <c:idx val="0"/>
          <c:order val="0"/>
          <c:tx>
            <c:strRef>
              <c:f>'3 yr Charts'!$A$13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dLbls>
            <c:delete val="1"/>
          </c:dLbls>
          <c:val>
            <c:numRef>
              <c:f>'3 yr Charts'!$B$13:$AS$13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8900.0</c:v>
                </c:pt>
                <c:pt idx="3" formatCode="&quot;$&quot;#,##0_);[Red]\(&quot;$&quot;#,##0\)">
                  <c:v>8900.0</c:v>
                </c:pt>
                <c:pt idx="4" formatCode="&quot;$&quot;#,##0_);[Red]\(&quot;$&quot;#,##0\)">
                  <c:v>10233.33333333333</c:v>
                </c:pt>
                <c:pt idx="5" formatCode="&quot;$&quot;#,##0_);[Red]\(&quot;$&quot;#,##0\)">
                  <c:v>1333.333333333333</c:v>
                </c:pt>
                <c:pt idx="6" formatCode="&quot;$&quot;#,##0_);[Red]\(&quot;$&quot;#,##0\)">
                  <c:v>1333.333333333333</c:v>
                </c:pt>
                <c:pt idx="7" formatCode="&quot;$&quot;#,##0_);[Red]\(&quot;$&quot;#,##0\)">
                  <c:v>0.0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3583.666666666667</c:v>
                </c:pt>
                <c:pt idx="11" formatCode="&quot;$&quot;#,##0_);[Red]\(&quot;$&quot;#,##0\)">
                  <c:v>3583.666666666667</c:v>
                </c:pt>
                <c:pt idx="12" formatCode="&quot;$&quot;#,##0_);[Red]\(&quot;$&quot;#,##0\)">
                  <c:v>3583.666666666667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19833.33333333333</c:v>
                </c:pt>
                <c:pt idx="15" formatCode="&quot;$&quot;#,##0_);[Red]\(&quot;$&quot;#,##0\)">
                  <c:v>49966.66666666666</c:v>
                </c:pt>
                <c:pt idx="16" formatCode="&quot;$&quot;#,##0_);[Red]\(&quot;$&quot;#,##0\)">
                  <c:v>52966.66666666666</c:v>
                </c:pt>
                <c:pt idx="17" formatCode="&quot;$&quot;#,##0_);[Red]\(&quot;$&quot;#,##0\)">
                  <c:v>33133.33333333334</c:v>
                </c:pt>
                <c:pt idx="18" formatCode="&quot;$&quot;#,##0_);[Red]\(&quot;$&quot;#,##0\)">
                  <c:v>3000.0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38333.33333333334</c:v>
                </c:pt>
                <c:pt idx="22" formatCode="&quot;$&quot;#,##0_);[Red]\(&quot;$&quot;#,##0\)">
                  <c:v>42666.66666666666</c:v>
                </c:pt>
                <c:pt idx="23" formatCode="&quot;$&quot;#,##0_);[Red]\(&quot;$&quot;#,##0\)">
                  <c:v>51500.0</c:v>
                </c:pt>
                <c:pt idx="24" formatCode="&quot;$&quot;#,##0_);[Red]\(&quot;$&quot;#,##0\)">
                  <c:v>19900.0</c:v>
                </c:pt>
                <c:pt idx="25" formatCode="&quot;$&quot;#,##0_);[Red]\(&quot;$&quot;#,##0\)">
                  <c:v>54566.66666666666</c:v>
                </c:pt>
                <c:pt idx="26" formatCode="&quot;$&quot;#,##0_);[Red]\(&quot;$&quot;#,##0\)">
                  <c:v>82475.0</c:v>
                </c:pt>
                <c:pt idx="27" formatCode="&quot;$&quot;#,##0_);[Red]\(&quot;$&quot;#,##0\)">
                  <c:v>75741.66666666667</c:v>
                </c:pt>
                <c:pt idx="28" formatCode="&quot;$&quot;#,##0_);[Red]\(&quot;$&quot;#,##0\)">
                  <c:v>57454.33333333334</c:v>
                </c:pt>
                <c:pt idx="29" formatCode="&quot;$&quot;#,##0_);[Red]\(&quot;$&quot;#,##0\)">
                  <c:v>20712.66666666667</c:v>
                </c:pt>
                <c:pt idx="30" formatCode="&quot;$&quot;#,##0_);[Red]\(&quot;$&quot;#,##0\)">
                  <c:v>20712.66666666667</c:v>
                </c:pt>
                <c:pt idx="31" formatCode="&quot;$&quot;#,##0_);[Red]\(&quot;$&quot;#,##0\)">
                  <c:v>12878.33333333333</c:v>
                </c:pt>
                <c:pt idx="32" formatCode="&quot;$&quot;#,##0_);[Red]\(&quot;$&quot;#,##0\)">
                  <c:v>20674.0</c:v>
                </c:pt>
                <c:pt idx="33" formatCode="&quot;$&quot;#,##0_);[Red]\(&quot;$&quot;#,##0\)">
                  <c:v>20674.0</c:v>
                </c:pt>
                <c:pt idx="34" formatCode="&quot;$&quot;#,##0_);[Red]\(&quot;$&quot;#,##0\)">
                  <c:v>15795.66666666667</c:v>
                </c:pt>
                <c:pt idx="35" formatCode="&quot;$&quot;#,##0_);[Red]\(&quot;$&quot;#,##0\)">
                  <c:v>8000.0</c:v>
                </c:pt>
                <c:pt idx="36" formatCode="&quot;$&quot;#,##0_);[Red]\(&quot;$&quot;#,##0\)">
                  <c:v>8000.0</c:v>
                </c:pt>
                <c:pt idx="37" formatCode="&quot;$&quot;#,##0_);[Red]\(&quot;$&quot;#,##0\)">
                  <c:v>49616.66666666666</c:v>
                </c:pt>
                <c:pt idx="38" formatCode="&quot;$&quot;#,##0_);[Red]\(&quot;$&quot;#,##0\)">
                  <c:v>64496.66666666666</c:v>
                </c:pt>
                <c:pt idx="39" formatCode="&quot;$&quot;#,##0_);[Red]\(&quot;$&quot;#,##0\)">
                  <c:v>110549.0</c:v>
                </c:pt>
                <c:pt idx="40" formatCode="&quot;$&quot;#,##0_);[Red]\(&quot;$&quot;#,##0\)">
                  <c:v>131765.6666666667</c:v>
                </c:pt>
                <c:pt idx="41" formatCode="&quot;$&quot;#,##0_);[Red]\(&quot;$&quot;#,##0\)">
                  <c:v>116885.6666666667</c:v>
                </c:pt>
                <c:pt idx="42" formatCode="&quot;$&quot;#,##0_);[Red]\(&quot;$&quot;#,##0\)">
                  <c:v>73333.33333333333</c:v>
                </c:pt>
                <c:pt idx="43" formatCode="&quot;$&quot;#,##0_);[Red]\(&quot;$&quot;#,##0\)">
                  <c:v>2500.0</c:v>
                </c:pt>
              </c:numCache>
            </c:numRef>
          </c:val>
        </c:ser>
        <c:ser>
          <c:idx val="1"/>
          <c:order val="1"/>
          <c:tx>
            <c:strRef>
              <c:f>'3 yr Charts'!$A$14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dLbls>
            <c:delete val="1"/>
          </c:dLbls>
          <c:val>
            <c:numRef>
              <c:f>'3 yr Charts'!$B$14:$AS$14</c:f>
              <c:numCache>
                <c:formatCode>General</c:formatCode>
                <c:ptCount val="44"/>
                <c:pt idx="0">
                  <c:v>60600.0</c:v>
                </c:pt>
                <c:pt idx="1">
                  <c:v>47700.0</c:v>
                </c:pt>
                <c:pt idx="2" formatCode="&quot;$&quot;#,##0_);[Red]\(&quot;$&quot;#,##0\)">
                  <c:v>47916.66666666666</c:v>
                </c:pt>
                <c:pt idx="3" formatCode="&quot;$&quot;#,##0_);[Red]\(&quot;$&quot;#,##0\)">
                  <c:v>36150.0</c:v>
                </c:pt>
                <c:pt idx="4" formatCode="&quot;$&quot;#,##0_);[Red]\(&quot;$&quot;#,##0\)">
                  <c:v>33993.33333333334</c:v>
                </c:pt>
                <c:pt idx="5" formatCode="&quot;$&quot;#,##0_);[Red]\(&quot;$&quot;#,##0\)">
                  <c:v>18626.66666666667</c:v>
                </c:pt>
                <c:pt idx="6" formatCode="&quot;$&quot;#,##0_);[Red]\(&quot;$&quot;#,##0\)">
                  <c:v>14026.66666666667</c:v>
                </c:pt>
                <c:pt idx="7" formatCode="&quot;$&quot;#,##0_);[Red]\(&quot;$&quot;#,##0\)">
                  <c:v>33608.33333333334</c:v>
                </c:pt>
                <c:pt idx="8" formatCode="&quot;$&quot;#,##0_);[Red]\(&quot;$&quot;#,##0\)">
                  <c:v>35191.66666666666</c:v>
                </c:pt>
                <c:pt idx="9" formatCode="&quot;$&quot;#,##0_);[Red]\(&quot;$&quot;#,##0\)">
                  <c:v>33662.33333333334</c:v>
                </c:pt>
                <c:pt idx="10" formatCode="&quot;$&quot;#,##0_);[Red]\(&quot;$&quot;#,##0\)">
                  <c:v>14682.33333333333</c:v>
                </c:pt>
                <c:pt idx="11" formatCode="&quot;$&quot;#,##0_);[Red]\(&quot;$&quot;#,##0\)">
                  <c:v>15757.0</c:v>
                </c:pt>
                <c:pt idx="12" formatCode="&quot;$&quot;#,##0_);[Red]\(&quot;$&quot;#,##0\)">
                  <c:v>20179.5</c:v>
                </c:pt>
                <c:pt idx="13" formatCode="&quot;$&quot;#,##0_);[Red]\(&quot;$&quot;#,##0\)">
                  <c:v>25987.0</c:v>
                </c:pt>
                <c:pt idx="14" formatCode="&quot;$&quot;#,##0_);[Red]\(&quot;$&quot;#,##0\)">
                  <c:v>61875.0</c:v>
                </c:pt>
                <c:pt idx="15" formatCode="&quot;$&quot;#,##0_);[Red]\(&quot;$&quot;#,##0\)">
                  <c:v>107275.0</c:v>
                </c:pt>
                <c:pt idx="16" formatCode="&quot;$&quot;#,##0_);[Red]\(&quot;$&quot;#,##0\)">
                  <c:v>98358.33333333333</c:v>
                </c:pt>
                <c:pt idx="17" formatCode="&quot;$&quot;#,##0_);[Red]\(&quot;$&quot;#,##0\)">
                  <c:v>106537.5</c:v>
                </c:pt>
                <c:pt idx="18" formatCode="&quot;$&quot;#,##0_);[Red]\(&quot;$&quot;#,##0\)">
                  <c:v>15000.0</c:v>
                </c:pt>
                <c:pt idx="19" formatCode="&quot;$&quot;#,##0_);[Red]\(&quot;$&quot;#,##0\)">
                  <c:v>30000.0</c:v>
                </c:pt>
                <c:pt idx="20" formatCode="&quot;$&quot;#,##0_);[Red]\(&quot;$&quot;#,##0\)">
                  <c:v>20150.0</c:v>
                </c:pt>
                <c:pt idx="21" formatCode="&quot;$&quot;#,##0_);[Red]\(&quot;$&quot;#,##0\)">
                  <c:v>62651.0</c:v>
                </c:pt>
                <c:pt idx="22" formatCode="&quot;$&quot;#,##0_);[Red]\(&quot;$&quot;#,##0\)">
                  <c:v>208927.3333333333</c:v>
                </c:pt>
                <c:pt idx="23" formatCode="&quot;$&quot;#,##0_);[Red]\(&quot;$&quot;#,##0\)">
                  <c:v>308241.0</c:v>
                </c:pt>
                <c:pt idx="24" formatCode="&quot;$&quot;#,##0_);[Red]\(&quot;$&quot;#,##0\)">
                  <c:v>269845.57</c:v>
                </c:pt>
                <c:pt idx="25" formatCode="&quot;$&quot;#,##0_);[Red]\(&quot;$&quot;#,##0\)">
                  <c:v>58406.07</c:v>
                </c:pt>
                <c:pt idx="26" formatCode="&quot;$&quot;#,##0_);[Red]\(&quot;$&quot;#,##0\)">
                  <c:v>58406.07</c:v>
                </c:pt>
                <c:pt idx="27" formatCode="&quot;$&quot;#,##0_);[Red]\(&quot;$&quot;#,##0\)">
                  <c:v>30475.0</c:v>
                </c:pt>
                <c:pt idx="28" formatCode="&quot;$&quot;#,##0_);[Red]\(&quot;$&quot;#,##0\)">
                  <c:v>21488.5</c:v>
                </c:pt>
                <c:pt idx="29" formatCode="&quot;$&quot;#,##0_);[Red]\(&quot;$&quot;#,##0\)">
                  <c:v>64809.0</c:v>
                </c:pt>
                <c:pt idx="30" formatCode="&quot;$&quot;#,##0_);[Red]\(&quot;$&quot;#,##0\)">
                  <c:v>63687.33333333334</c:v>
                </c:pt>
                <c:pt idx="31" formatCode="&quot;$&quot;#,##0_);[Red]\(&quot;$&quot;#,##0\)">
                  <c:v>69928.33333333333</c:v>
                </c:pt>
                <c:pt idx="32" formatCode="&quot;$&quot;#,##0_);[Red]\(&quot;$&quot;#,##0\)">
                  <c:v>86111.66666666667</c:v>
                </c:pt>
                <c:pt idx="33" formatCode="&quot;$&quot;#,##0_);[Red]\(&quot;$&quot;#,##0\)">
                  <c:v>99701.33333333333</c:v>
                </c:pt>
                <c:pt idx="34" formatCode="&quot;$&quot;#,##0_);[Red]\(&quot;$&quot;#,##0\)">
                  <c:v>167134.6666666667</c:v>
                </c:pt>
                <c:pt idx="35" formatCode="&quot;$&quot;#,##0_);[Red]\(&quot;$&quot;#,##0\)">
                  <c:v>150702.0</c:v>
                </c:pt>
                <c:pt idx="36" formatCode="&quot;$&quot;#,##0_);[Red]\(&quot;$&quot;#,##0\)">
                  <c:v>157934.5</c:v>
                </c:pt>
                <c:pt idx="37" formatCode="&quot;$&quot;#,##0_);[Red]\(&quot;$&quot;#,##0\)">
                  <c:v>70934.5</c:v>
                </c:pt>
                <c:pt idx="38" formatCode="&quot;$&quot;#,##0_);[Red]\(&quot;$&quot;#,##0\)">
                  <c:v>70934.5</c:v>
                </c:pt>
                <c:pt idx="39" formatCode="&quot;$&quot;#,##0_);[Red]\(&quot;$&quot;#,##0\)">
                  <c:v>53263.0</c:v>
                </c:pt>
                <c:pt idx="40" formatCode="&quot;$&quot;#,##0_);[Red]\(&quot;$&quot;#,##0\)">
                  <c:v>87743.0</c:v>
                </c:pt>
                <c:pt idx="41" formatCode="&quot;$&quot;#,##0_);[Red]\(&quot;$&quot;#,##0\)">
                  <c:v>62987.33333333334</c:v>
                </c:pt>
                <c:pt idx="42" formatCode="&quot;$&quot;#,##0_);[Red]\(&quot;$&quot;#,##0\)">
                  <c:v>78718.0</c:v>
                </c:pt>
                <c:pt idx="43" formatCode="&quot;$&quot;#,##0_);[Red]\(&quot;$&quot;#,##0\)">
                  <c:v>88547.0</c:v>
                </c:pt>
              </c:numCache>
            </c:numRef>
          </c:val>
        </c:ser>
        <c:ser>
          <c:idx val="2"/>
          <c:order val="2"/>
          <c:tx>
            <c:strRef>
              <c:f>'3 yr Charts'!$A$15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dLbls>
            <c:delete val="1"/>
          </c:dLbls>
          <c:val>
            <c:numRef>
              <c:f>'3 yr Charts'!$B$15:$AS$15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18849.0</c:v>
                </c:pt>
                <c:pt idx="4" formatCode="&quot;$&quot;#,##0_);[Red]\(&quot;$&quot;#,##0\)">
                  <c:v>18849.0</c:v>
                </c:pt>
                <c:pt idx="5" formatCode="&quot;$&quot;#,##0_);[Red]\(&quot;$&quot;#,##0\)">
                  <c:v>25515.66666666667</c:v>
                </c:pt>
                <c:pt idx="6" formatCode="&quot;$&quot;#,##0_);[Red]\(&quot;$&quot;#,##0\)">
                  <c:v>31915.0</c:v>
                </c:pt>
                <c:pt idx="7" formatCode="&quot;$&quot;#,##0_);[Red]\(&quot;$&quot;#,##0\)">
                  <c:v>98391.33333333333</c:v>
                </c:pt>
                <c:pt idx="8" formatCode="&quot;$&quot;#,##0_);[Red]\(&quot;$&quot;#,##0\)">
                  <c:v>160480.3333333333</c:v>
                </c:pt>
                <c:pt idx="9" formatCode="&quot;$&quot;#,##0_);[Red]\(&quot;$&quot;#,##0\)">
                  <c:v>146746.6666666667</c:v>
                </c:pt>
                <c:pt idx="10" formatCode="&quot;$&quot;#,##0_);[Red]\(&quot;$&quot;#,##0\)">
                  <c:v>91926.66666666667</c:v>
                </c:pt>
                <c:pt idx="11" formatCode="&quot;$&quot;#,##0_);[Red]\(&quot;$&quot;#,##0\)">
                  <c:v>23171.0</c:v>
                </c:pt>
                <c:pt idx="12" formatCode="&quot;$&quot;#,##0_);[Red]\(&quot;$&quot;#,##0\)">
                  <c:v>74979.66666666667</c:v>
                </c:pt>
                <c:pt idx="13" formatCode="&quot;$&quot;#,##0_);[Red]\(&quot;$&quot;#,##0\)">
                  <c:v>109990.0</c:v>
                </c:pt>
                <c:pt idx="14" formatCode="&quot;$&quot;#,##0_);[Red]\(&quot;$&quot;#,##0\)">
                  <c:v>156490.0</c:v>
                </c:pt>
                <c:pt idx="15" formatCode="&quot;$&quot;#,##0_);[Red]\(&quot;$&quot;#,##0\)">
                  <c:v>93166.66666666667</c:v>
                </c:pt>
                <c:pt idx="16" formatCode="&quot;$&quot;#,##0_);[Red]\(&quot;$&quot;#,##0\)">
                  <c:v>46500.0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15666.66666666667</c:v>
                </c:pt>
                <c:pt idx="21" formatCode="&quot;$&quot;#,##0_);[Red]\(&quot;$&quot;#,##0\)">
                  <c:v>15666.66666666667</c:v>
                </c:pt>
                <c:pt idx="22" formatCode="&quot;$&quot;#,##0_);[Red]\(&quot;$&quot;#,##0\)">
                  <c:v>15666.66666666667</c:v>
                </c:pt>
                <c:pt idx="23" formatCode="&quot;$&quot;#,##0_);[Red]\(&quot;$&quot;#,##0\)">
                  <c:v>833.3333333333333</c:v>
                </c:pt>
                <c:pt idx="24" formatCode="&quot;$&quot;#,##0_);[Red]\(&quot;$&quot;#,##0\)">
                  <c:v>2833.333333333333</c:v>
                </c:pt>
                <c:pt idx="25" formatCode="&quot;$&quot;#,##0_);[Red]\(&quot;$&quot;#,##0\)">
                  <c:v>14500.0</c:v>
                </c:pt>
                <c:pt idx="26" formatCode="&quot;$&quot;#,##0_);[Red]\(&quot;$&quot;#,##0\)">
                  <c:v>13666.66666666667</c:v>
                </c:pt>
                <c:pt idx="27" formatCode="&quot;$&quot;#,##0_);[Red]\(&quot;$&quot;#,##0\)">
                  <c:v>11666.66666666667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3333.333333333333</c:v>
                </c:pt>
                <c:pt idx="31" formatCode="&quot;$&quot;#,##0_);[Red]\(&quot;$&quot;#,##0\)">
                  <c:v>3333.333333333333</c:v>
                </c:pt>
                <c:pt idx="32" formatCode="&quot;$&quot;#,##0_);[Red]\(&quot;$&quot;#,##0\)">
                  <c:v>3333.333333333333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81556.0</c:v>
                </c:pt>
                <c:pt idx="36" formatCode="&quot;$&quot;#,##0_);[Red]\(&quot;$&quot;#,##0\)">
                  <c:v>85000.33333333333</c:v>
                </c:pt>
                <c:pt idx="37" formatCode="&quot;$&quot;#,##0_);[Red]\(&quot;$&quot;#,##0\)">
                  <c:v>127346.6666666667</c:v>
                </c:pt>
                <c:pt idx="38" formatCode="&quot;$&quot;#,##0_);[Red]\(&quot;$&quot;#,##0\)">
                  <c:v>53312.0</c:v>
                </c:pt>
                <c:pt idx="39" formatCode="&quot;$&quot;#,##0_);[Red]\(&quot;$&quot;#,##0\)">
                  <c:v>105861.6666666667</c:v>
                </c:pt>
                <c:pt idx="40" formatCode="&quot;$&quot;#,##0_);[Red]\(&quot;$&quot;#,##0\)">
                  <c:v>63515.33333333334</c:v>
                </c:pt>
                <c:pt idx="41" formatCode="&quot;$&quot;#,##0_);[Red]\(&quot;$&quot;#,##0\)">
                  <c:v>55994.0</c:v>
                </c:pt>
                <c:pt idx="42" formatCode="&quot;$&quot;#,##0_);[Red]\(&quot;$&quot;#,##0\)">
                  <c:v>27746.0</c:v>
                </c:pt>
                <c:pt idx="43" formatCode="&quot;$&quot;#,##0_);[Red]\(&quot;$&quot;#,##0\)">
                  <c:v>34412.66666666666</c:v>
                </c:pt>
              </c:numCache>
            </c:numRef>
          </c:val>
        </c:ser>
        <c:ser>
          <c:idx val="3"/>
          <c:order val="3"/>
          <c:tx>
            <c:strRef>
              <c:f>'3 yr Charts'!$A$16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dLbls>
            <c:delete val="1"/>
          </c:dLbls>
          <c:val>
            <c:numRef>
              <c:f>'3 yr Charts'!$B$16:$AS$16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2333.333333333333</c:v>
                </c:pt>
                <c:pt idx="8" formatCode="&quot;$&quot;#,##0_);[Red]\(&quot;$&quot;#,##0\)">
                  <c:v>2333.333333333333</c:v>
                </c:pt>
                <c:pt idx="9" formatCode="&quot;$&quot;#,##0_);[Red]\(&quot;$&quot;#,##0\)">
                  <c:v>8742.666666666666</c:v>
                </c:pt>
                <c:pt idx="10" formatCode="&quot;$&quot;#,##0_);[Red]\(&quot;$&quot;#,##0\)">
                  <c:v>6409.333333333333</c:v>
                </c:pt>
                <c:pt idx="11" formatCode="&quot;$&quot;#,##0_);[Red]\(&quot;$&quot;#,##0\)">
                  <c:v>6409.333333333333</c:v>
                </c:pt>
                <c:pt idx="12" formatCode="&quot;$&quot;#,##0_);[Red]\(&quot;$&quot;#,##0\)">
                  <c:v>88082.33333333333</c:v>
                </c:pt>
                <c:pt idx="13" formatCode="&quot;$&quot;#,##0_);[Red]\(&quot;$&quot;#,##0\)">
                  <c:v>105018.0</c:v>
                </c:pt>
                <c:pt idx="14" formatCode="&quot;$&quot;#,##0_);[Red]\(&quot;$&quot;#,##0\)">
                  <c:v>131892.0</c:v>
                </c:pt>
                <c:pt idx="15" formatCode="&quot;$&quot;#,##0_);[Red]\(&quot;$&quot;#,##0\)">
                  <c:v>45476.33333333334</c:v>
                </c:pt>
                <c:pt idx="16" formatCode="&quot;$&quot;#,##0_);[Red]\(&quot;$&quot;#,##0\)">
                  <c:v>191180.6666666667</c:v>
                </c:pt>
                <c:pt idx="17" formatCode="&quot;$&quot;#,##0_);[Red]\(&quot;$&quot;#,##0\)">
                  <c:v>164306.6666666667</c:v>
                </c:pt>
                <c:pt idx="18" formatCode="&quot;$&quot;#,##0_);[Red]\(&quot;$&quot;#,##0\)">
                  <c:v>375140.0</c:v>
                </c:pt>
                <c:pt idx="19" formatCode="&quot;$&quot;#,##0_);[Red]\(&quot;$&quot;#,##0\)">
                  <c:v>212500.0</c:v>
                </c:pt>
                <c:pt idx="20" formatCode="&quot;$&quot;#,##0_);[Red]\(&quot;$&quot;#,##0\)">
                  <c:v>243066.6666666667</c:v>
                </c:pt>
                <c:pt idx="21" formatCode="&quot;$&quot;#,##0_);[Red]\(&quot;$&quot;#,##0\)">
                  <c:v>59020.0</c:v>
                </c:pt>
                <c:pt idx="22" formatCode="&quot;$&quot;#,##0_);[Red]\(&quot;$&quot;#,##0\)">
                  <c:v>98353.33333333333</c:v>
                </c:pt>
                <c:pt idx="23" formatCode="&quot;$&quot;#,##0_);[Red]\(&quot;$&quot;#,##0\)">
                  <c:v>71659.0</c:v>
                </c:pt>
                <c:pt idx="24" formatCode="&quot;$&quot;#,##0_);[Red]\(&quot;$&quot;#,##0\)">
                  <c:v>43205.66666666666</c:v>
                </c:pt>
                <c:pt idx="25" formatCode="&quot;$&quot;#,##0_);[Red]\(&quot;$&quot;#,##0\)">
                  <c:v>3872.333333333333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'3 yr Charts'!$A$17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elete val="1"/>
          </c:dLbls>
          <c:val>
            <c:numRef>
              <c:f>'3 yr Charts'!$B$17:$AS$17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11513.33333333333</c:v>
                </c:pt>
                <c:pt idx="5" formatCode="&quot;$&quot;#,##0_);[Red]\(&quot;$&quot;#,##0\)">
                  <c:v>37393.33333333334</c:v>
                </c:pt>
                <c:pt idx="6" formatCode="&quot;$&quot;#,##0_);[Red]\(&quot;$&quot;#,##0\)">
                  <c:v>41893.33333333334</c:v>
                </c:pt>
                <c:pt idx="7" formatCode="&quot;$&quot;#,##0_);[Red]\(&quot;$&quot;#,##0\)">
                  <c:v>31227.33333333333</c:v>
                </c:pt>
                <c:pt idx="8" formatCode="&quot;$&quot;#,##0_);[Red]\(&quot;$&quot;#,##0\)">
                  <c:v>12757.33333333333</c:v>
                </c:pt>
                <c:pt idx="9" formatCode="&quot;$&quot;#,##0_);[Red]\(&quot;$&quot;#,##0\)">
                  <c:v>8424.0</c:v>
                </c:pt>
                <c:pt idx="10" formatCode="&quot;$&quot;#,##0_);[Red]\(&quot;$&quot;#,##0\)">
                  <c:v>17497.33333333333</c:v>
                </c:pt>
                <c:pt idx="11" formatCode="&quot;$&quot;#,##0_);[Red]\(&quot;$&quot;#,##0\)">
                  <c:v>30734.66666666667</c:v>
                </c:pt>
                <c:pt idx="12" formatCode="&quot;$&quot;#,##0_);[Red]\(&quot;$&quot;#,##0\)">
                  <c:v>30568.0</c:v>
                </c:pt>
                <c:pt idx="13" formatCode="&quot;$&quot;#,##0_);[Red]\(&quot;$&quot;#,##0\)">
                  <c:v>20647.33333333333</c:v>
                </c:pt>
                <c:pt idx="14" formatCode="&quot;$&quot;#,##0_);[Red]\(&quot;$&quot;#,##0\)">
                  <c:v>11388.33333333333</c:v>
                </c:pt>
                <c:pt idx="15" formatCode="&quot;$&quot;#,##0_);[Red]\(&quot;$&quot;#,##0\)">
                  <c:v>11388.33333333333</c:v>
                </c:pt>
                <c:pt idx="16" formatCode="&quot;$&quot;#,##0_);[Red]\(&quot;$&quot;#,##0\)">
                  <c:v>45060.8</c:v>
                </c:pt>
                <c:pt idx="17" formatCode="&quot;$&quot;#,##0_);[Red]\(&quot;$&quot;#,##0\)">
                  <c:v>63305.8</c:v>
                </c:pt>
                <c:pt idx="18" formatCode="&quot;$&quot;#,##0_);[Red]\(&quot;$&quot;#,##0\)">
                  <c:v>97554.13333333334</c:v>
                </c:pt>
                <c:pt idx="19" formatCode="&quot;$&quot;#,##0_);[Red]\(&quot;$&quot;#,##0\)">
                  <c:v>100548.3333333333</c:v>
                </c:pt>
                <c:pt idx="20" formatCode="&quot;$&quot;#,##0_);[Red]\(&quot;$&quot;#,##0\)">
                  <c:v>79015.0</c:v>
                </c:pt>
                <c:pt idx="21" formatCode="&quot;$&quot;#,##0_);[Red]\(&quot;$&quot;#,##0\)">
                  <c:v>85800.0</c:v>
                </c:pt>
                <c:pt idx="22" formatCode="&quot;$&quot;#,##0_);[Red]\(&quot;$&quot;#,##0\)">
                  <c:v>49133.33333333334</c:v>
                </c:pt>
                <c:pt idx="23" formatCode="&quot;$&quot;#,##0_);[Red]\(&quot;$&quot;#,##0\)">
                  <c:v>41033.33333333334</c:v>
                </c:pt>
                <c:pt idx="24" formatCode="&quot;$&quot;#,##0_);[Red]\(&quot;$&quot;#,##0\)">
                  <c:v>12666.66666666667</c:v>
                </c:pt>
                <c:pt idx="25" formatCode="&quot;$&quot;#,##0_);[Red]\(&quot;$&quot;#,##0\)">
                  <c:v>41836.66666666666</c:v>
                </c:pt>
                <c:pt idx="26" formatCode="&quot;$&quot;#,##0_);[Red]\(&quot;$&quot;#,##0\)">
                  <c:v>41836.66666666666</c:v>
                </c:pt>
                <c:pt idx="27" formatCode="&quot;$&quot;#,##0_);[Red]\(&quot;$&quot;#,##0\)">
                  <c:v>37106.66666666666</c:v>
                </c:pt>
                <c:pt idx="28" formatCode="&quot;$&quot;#,##0_);[Red]\(&quot;$&quot;#,##0\)">
                  <c:v>14270.0</c:v>
                </c:pt>
                <c:pt idx="29" formatCode="&quot;$&quot;#,##0_);[Red]\(&quot;$&quot;#,##0\)">
                  <c:v>40936.66666666666</c:v>
                </c:pt>
                <c:pt idx="30" formatCode="&quot;$&quot;#,##0_);[Red]\(&quot;$&quot;#,##0\)">
                  <c:v>40666.66666666666</c:v>
                </c:pt>
                <c:pt idx="31" formatCode="&quot;$&quot;#,##0_);[Red]\(&quot;$&quot;#,##0\)">
                  <c:v>122050.0</c:v>
                </c:pt>
                <c:pt idx="32" formatCode="&quot;$&quot;#,##0_);[Red]\(&quot;$&quot;#,##0\)">
                  <c:v>95383.33333333333</c:v>
                </c:pt>
                <c:pt idx="33" formatCode="&quot;$&quot;#,##0_);[Red]\(&quot;$&quot;#,##0\)">
                  <c:v>101050.0</c:v>
                </c:pt>
                <c:pt idx="34" formatCode="&quot;$&quot;#,##0_);[Red]\(&quot;$&quot;#,##0\)">
                  <c:v>13333.33333333333</c:v>
                </c:pt>
                <c:pt idx="35" formatCode="&quot;$&quot;#,##0_);[Red]\(&quot;$&quot;#,##0\)">
                  <c:v>13333.33333333333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2145883816"/>
        <c:axId val="2140802872"/>
      </c:areaChart>
      <c:catAx>
        <c:axId val="214588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  <a:r>
                  <a:rPr lang="en-US" baseline="0"/>
                  <a:t> 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40802872"/>
        <c:crosses val="autoZero"/>
        <c:auto val="1"/>
        <c:lblAlgn val="ctr"/>
        <c:lblOffset val="100"/>
        <c:noMultiLvlLbl val="0"/>
      </c:catAx>
      <c:valAx>
        <c:axId val="2140802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58838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9617365541592"/>
          <c:y val="0.95306894557898"/>
          <c:w val="0.2903018175651"/>
          <c:h val="0.04003383212222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43</a:t>
            </a:r>
            <a:r>
              <a:rPr lang="en-US" sz="1800" baseline="0"/>
              <a:t> Years IRF Fund Raising: Sectors by % </a:t>
            </a:r>
            <a:endParaRPr lang="en-US" sz="1800"/>
          </a:p>
        </c:rich>
      </c:tx>
      <c:layout/>
      <c:overlay val="0"/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'3 yr Charts'!$A$13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'3 yr Charts'!$B$13:$AS$13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8900.0</c:v>
                </c:pt>
                <c:pt idx="3" formatCode="&quot;$&quot;#,##0_);[Red]\(&quot;$&quot;#,##0\)">
                  <c:v>8900.0</c:v>
                </c:pt>
                <c:pt idx="4" formatCode="&quot;$&quot;#,##0_);[Red]\(&quot;$&quot;#,##0\)">
                  <c:v>10233.33333333333</c:v>
                </c:pt>
                <c:pt idx="5" formatCode="&quot;$&quot;#,##0_);[Red]\(&quot;$&quot;#,##0\)">
                  <c:v>1333.333333333333</c:v>
                </c:pt>
                <c:pt idx="6" formatCode="&quot;$&quot;#,##0_);[Red]\(&quot;$&quot;#,##0\)">
                  <c:v>1333.333333333333</c:v>
                </c:pt>
                <c:pt idx="7" formatCode="&quot;$&quot;#,##0_);[Red]\(&quot;$&quot;#,##0\)">
                  <c:v>0.0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3583.666666666667</c:v>
                </c:pt>
                <c:pt idx="11" formatCode="&quot;$&quot;#,##0_);[Red]\(&quot;$&quot;#,##0\)">
                  <c:v>3583.666666666667</c:v>
                </c:pt>
                <c:pt idx="12" formatCode="&quot;$&quot;#,##0_);[Red]\(&quot;$&quot;#,##0\)">
                  <c:v>3583.666666666667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19833.33333333333</c:v>
                </c:pt>
                <c:pt idx="15" formatCode="&quot;$&quot;#,##0_);[Red]\(&quot;$&quot;#,##0\)">
                  <c:v>49966.66666666666</c:v>
                </c:pt>
                <c:pt idx="16" formatCode="&quot;$&quot;#,##0_);[Red]\(&quot;$&quot;#,##0\)">
                  <c:v>52966.66666666666</c:v>
                </c:pt>
                <c:pt idx="17" formatCode="&quot;$&quot;#,##0_);[Red]\(&quot;$&quot;#,##0\)">
                  <c:v>33133.33333333334</c:v>
                </c:pt>
                <c:pt idx="18" formatCode="&quot;$&quot;#,##0_);[Red]\(&quot;$&quot;#,##0\)">
                  <c:v>3000.0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38333.33333333334</c:v>
                </c:pt>
                <c:pt idx="22" formatCode="&quot;$&quot;#,##0_);[Red]\(&quot;$&quot;#,##0\)">
                  <c:v>42666.66666666666</c:v>
                </c:pt>
                <c:pt idx="23" formatCode="&quot;$&quot;#,##0_);[Red]\(&quot;$&quot;#,##0\)">
                  <c:v>51500.0</c:v>
                </c:pt>
                <c:pt idx="24" formatCode="&quot;$&quot;#,##0_);[Red]\(&quot;$&quot;#,##0\)">
                  <c:v>19900.0</c:v>
                </c:pt>
                <c:pt idx="25" formatCode="&quot;$&quot;#,##0_);[Red]\(&quot;$&quot;#,##0\)">
                  <c:v>54566.66666666666</c:v>
                </c:pt>
                <c:pt idx="26" formatCode="&quot;$&quot;#,##0_);[Red]\(&quot;$&quot;#,##0\)">
                  <c:v>82475.0</c:v>
                </c:pt>
                <c:pt idx="27" formatCode="&quot;$&quot;#,##0_);[Red]\(&quot;$&quot;#,##0\)">
                  <c:v>75741.66666666667</c:v>
                </c:pt>
                <c:pt idx="28" formatCode="&quot;$&quot;#,##0_);[Red]\(&quot;$&quot;#,##0\)">
                  <c:v>57454.33333333334</c:v>
                </c:pt>
                <c:pt idx="29" formatCode="&quot;$&quot;#,##0_);[Red]\(&quot;$&quot;#,##0\)">
                  <c:v>20712.66666666667</c:v>
                </c:pt>
                <c:pt idx="30" formatCode="&quot;$&quot;#,##0_);[Red]\(&quot;$&quot;#,##0\)">
                  <c:v>20712.66666666667</c:v>
                </c:pt>
                <c:pt idx="31" formatCode="&quot;$&quot;#,##0_);[Red]\(&quot;$&quot;#,##0\)">
                  <c:v>12878.33333333333</c:v>
                </c:pt>
                <c:pt idx="32" formatCode="&quot;$&quot;#,##0_);[Red]\(&quot;$&quot;#,##0\)">
                  <c:v>20674.0</c:v>
                </c:pt>
                <c:pt idx="33" formatCode="&quot;$&quot;#,##0_);[Red]\(&quot;$&quot;#,##0\)">
                  <c:v>20674.0</c:v>
                </c:pt>
                <c:pt idx="34" formatCode="&quot;$&quot;#,##0_);[Red]\(&quot;$&quot;#,##0\)">
                  <c:v>15795.66666666667</c:v>
                </c:pt>
                <c:pt idx="35" formatCode="&quot;$&quot;#,##0_);[Red]\(&quot;$&quot;#,##0\)">
                  <c:v>8000.0</c:v>
                </c:pt>
                <c:pt idx="36" formatCode="&quot;$&quot;#,##0_);[Red]\(&quot;$&quot;#,##0\)">
                  <c:v>8000.0</c:v>
                </c:pt>
                <c:pt idx="37" formatCode="&quot;$&quot;#,##0_);[Red]\(&quot;$&quot;#,##0\)">
                  <c:v>49616.66666666666</c:v>
                </c:pt>
                <c:pt idx="38" formatCode="&quot;$&quot;#,##0_);[Red]\(&quot;$&quot;#,##0\)">
                  <c:v>64496.66666666666</c:v>
                </c:pt>
                <c:pt idx="39" formatCode="&quot;$&quot;#,##0_);[Red]\(&quot;$&quot;#,##0\)">
                  <c:v>110549.0</c:v>
                </c:pt>
                <c:pt idx="40" formatCode="&quot;$&quot;#,##0_);[Red]\(&quot;$&quot;#,##0\)">
                  <c:v>131765.6666666667</c:v>
                </c:pt>
                <c:pt idx="41" formatCode="&quot;$&quot;#,##0_);[Red]\(&quot;$&quot;#,##0\)">
                  <c:v>116885.6666666667</c:v>
                </c:pt>
                <c:pt idx="42" formatCode="&quot;$&quot;#,##0_);[Red]\(&quot;$&quot;#,##0\)">
                  <c:v>73333.33333333333</c:v>
                </c:pt>
                <c:pt idx="43" formatCode="&quot;$&quot;#,##0_);[Red]\(&quot;$&quot;#,##0\)">
                  <c:v>2500.0</c:v>
                </c:pt>
              </c:numCache>
            </c:numRef>
          </c:val>
        </c:ser>
        <c:ser>
          <c:idx val="2"/>
          <c:order val="1"/>
          <c:tx>
            <c:strRef>
              <c:f>'3 yr Charts'!$A$14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'3 yr Charts'!$B$14:$AS$14</c:f>
              <c:numCache>
                <c:formatCode>General</c:formatCode>
                <c:ptCount val="44"/>
                <c:pt idx="0">
                  <c:v>60600.0</c:v>
                </c:pt>
                <c:pt idx="1">
                  <c:v>47700.0</c:v>
                </c:pt>
                <c:pt idx="2" formatCode="&quot;$&quot;#,##0_);[Red]\(&quot;$&quot;#,##0\)">
                  <c:v>47916.66666666666</c:v>
                </c:pt>
                <c:pt idx="3" formatCode="&quot;$&quot;#,##0_);[Red]\(&quot;$&quot;#,##0\)">
                  <c:v>36150.0</c:v>
                </c:pt>
                <c:pt idx="4" formatCode="&quot;$&quot;#,##0_);[Red]\(&quot;$&quot;#,##0\)">
                  <c:v>33993.33333333334</c:v>
                </c:pt>
                <c:pt idx="5" formatCode="&quot;$&quot;#,##0_);[Red]\(&quot;$&quot;#,##0\)">
                  <c:v>18626.66666666667</c:v>
                </c:pt>
                <c:pt idx="6" formatCode="&quot;$&quot;#,##0_);[Red]\(&quot;$&quot;#,##0\)">
                  <c:v>14026.66666666667</c:v>
                </c:pt>
                <c:pt idx="7" formatCode="&quot;$&quot;#,##0_);[Red]\(&quot;$&quot;#,##0\)">
                  <c:v>33608.33333333334</c:v>
                </c:pt>
                <c:pt idx="8" formatCode="&quot;$&quot;#,##0_);[Red]\(&quot;$&quot;#,##0\)">
                  <c:v>35191.66666666666</c:v>
                </c:pt>
                <c:pt idx="9" formatCode="&quot;$&quot;#,##0_);[Red]\(&quot;$&quot;#,##0\)">
                  <c:v>33662.33333333334</c:v>
                </c:pt>
                <c:pt idx="10" formatCode="&quot;$&quot;#,##0_);[Red]\(&quot;$&quot;#,##0\)">
                  <c:v>14682.33333333333</c:v>
                </c:pt>
                <c:pt idx="11" formatCode="&quot;$&quot;#,##0_);[Red]\(&quot;$&quot;#,##0\)">
                  <c:v>15757.0</c:v>
                </c:pt>
                <c:pt idx="12" formatCode="&quot;$&quot;#,##0_);[Red]\(&quot;$&quot;#,##0\)">
                  <c:v>20179.5</c:v>
                </c:pt>
                <c:pt idx="13" formatCode="&quot;$&quot;#,##0_);[Red]\(&quot;$&quot;#,##0\)">
                  <c:v>25987.0</c:v>
                </c:pt>
                <c:pt idx="14" formatCode="&quot;$&quot;#,##0_);[Red]\(&quot;$&quot;#,##0\)">
                  <c:v>61875.0</c:v>
                </c:pt>
                <c:pt idx="15" formatCode="&quot;$&quot;#,##0_);[Red]\(&quot;$&quot;#,##0\)">
                  <c:v>107275.0</c:v>
                </c:pt>
                <c:pt idx="16" formatCode="&quot;$&quot;#,##0_);[Red]\(&quot;$&quot;#,##0\)">
                  <c:v>98358.33333333333</c:v>
                </c:pt>
                <c:pt idx="17" formatCode="&quot;$&quot;#,##0_);[Red]\(&quot;$&quot;#,##0\)">
                  <c:v>106537.5</c:v>
                </c:pt>
                <c:pt idx="18" formatCode="&quot;$&quot;#,##0_);[Red]\(&quot;$&quot;#,##0\)">
                  <c:v>15000.0</c:v>
                </c:pt>
                <c:pt idx="19" formatCode="&quot;$&quot;#,##0_);[Red]\(&quot;$&quot;#,##0\)">
                  <c:v>30000.0</c:v>
                </c:pt>
                <c:pt idx="20" formatCode="&quot;$&quot;#,##0_);[Red]\(&quot;$&quot;#,##0\)">
                  <c:v>20150.0</c:v>
                </c:pt>
                <c:pt idx="21" formatCode="&quot;$&quot;#,##0_);[Red]\(&quot;$&quot;#,##0\)">
                  <c:v>62651.0</c:v>
                </c:pt>
                <c:pt idx="22" formatCode="&quot;$&quot;#,##0_);[Red]\(&quot;$&quot;#,##0\)">
                  <c:v>208927.3333333333</c:v>
                </c:pt>
                <c:pt idx="23" formatCode="&quot;$&quot;#,##0_);[Red]\(&quot;$&quot;#,##0\)">
                  <c:v>308241.0</c:v>
                </c:pt>
                <c:pt idx="24" formatCode="&quot;$&quot;#,##0_);[Red]\(&quot;$&quot;#,##0\)">
                  <c:v>269845.57</c:v>
                </c:pt>
                <c:pt idx="25" formatCode="&quot;$&quot;#,##0_);[Red]\(&quot;$&quot;#,##0\)">
                  <c:v>58406.07</c:v>
                </c:pt>
                <c:pt idx="26" formatCode="&quot;$&quot;#,##0_);[Red]\(&quot;$&quot;#,##0\)">
                  <c:v>58406.07</c:v>
                </c:pt>
                <c:pt idx="27" formatCode="&quot;$&quot;#,##0_);[Red]\(&quot;$&quot;#,##0\)">
                  <c:v>30475.0</c:v>
                </c:pt>
                <c:pt idx="28" formatCode="&quot;$&quot;#,##0_);[Red]\(&quot;$&quot;#,##0\)">
                  <c:v>21488.5</c:v>
                </c:pt>
                <c:pt idx="29" formatCode="&quot;$&quot;#,##0_);[Red]\(&quot;$&quot;#,##0\)">
                  <c:v>64809.0</c:v>
                </c:pt>
                <c:pt idx="30" formatCode="&quot;$&quot;#,##0_);[Red]\(&quot;$&quot;#,##0\)">
                  <c:v>63687.33333333334</c:v>
                </c:pt>
                <c:pt idx="31" formatCode="&quot;$&quot;#,##0_);[Red]\(&quot;$&quot;#,##0\)">
                  <c:v>69928.33333333333</c:v>
                </c:pt>
                <c:pt idx="32" formatCode="&quot;$&quot;#,##0_);[Red]\(&quot;$&quot;#,##0\)">
                  <c:v>86111.66666666667</c:v>
                </c:pt>
                <c:pt idx="33" formatCode="&quot;$&quot;#,##0_);[Red]\(&quot;$&quot;#,##0\)">
                  <c:v>99701.33333333333</c:v>
                </c:pt>
                <c:pt idx="34" formatCode="&quot;$&quot;#,##0_);[Red]\(&quot;$&quot;#,##0\)">
                  <c:v>167134.6666666667</c:v>
                </c:pt>
                <c:pt idx="35" formatCode="&quot;$&quot;#,##0_);[Red]\(&quot;$&quot;#,##0\)">
                  <c:v>150702.0</c:v>
                </c:pt>
                <c:pt idx="36" formatCode="&quot;$&quot;#,##0_);[Red]\(&quot;$&quot;#,##0\)">
                  <c:v>157934.5</c:v>
                </c:pt>
                <c:pt idx="37" formatCode="&quot;$&quot;#,##0_);[Red]\(&quot;$&quot;#,##0\)">
                  <c:v>70934.5</c:v>
                </c:pt>
                <c:pt idx="38" formatCode="&quot;$&quot;#,##0_);[Red]\(&quot;$&quot;#,##0\)">
                  <c:v>70934.5</c:v>
                </c:pt>
                <c:pt idx="39" formatCode="&quot;$&quot;#,##0_);[Red]\(&quot;$&quot;#,##0\)">
                  <c:v>53263.0</c:v>
                </c:pt>
                <c:pt idx="40" formatCode="&quot;$&quot;#,##0_);[Red]\(&quot;$&quot;#,##0\)">
                  <c:v>87743.0</c:v>
                </c:pt>
                <c:pt idx="41" formatCode="&quot;$&quot;#,##0_);[Red]\(&quot;$&quot;#,##0\)">
                  <c:v>62987.33333333334</c:v>
                </c:pt>
                <c:pt idx="42" formatCode="&quot;$&quot;#,##0_);[Red]\(&quot;$&quot;#,##0\)">
                  <c:v>78718.0</c:v>
                </c:pt>
                <c:pt idx="43" formatCode="&quot;$&quot;#,##0_);[Red]\(&quot;$&quot;#,##0\)">
                  <c:v>88547.0</c:v>
                </c:pt>
              </c:numCache>
            </c:numRef>
          </c:val>
        </c:ser>
        <c:ser>
          <c:idx val="3"/>
          <c:order val="2"/>
          <c:tx>
            <c:strRef>
              <c:f>'3 yr Charts'!$A$15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val>
            <c:numRef>
              <c:f>'3 yr Charts'!$B$15:$AS$15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18849.0</c:v>
                </c:pt>
                <c:pt idx="4" formatCode="&quot;$&quot;#,##0_);[Red]\(&quot;$&quot;#,##0\)">
                  <c:v>18849.0</c:v>
                </c:pt>
                <c:pt idx="5" formatCode="&quot;$&quot;#,##0_);[Red]\(&quot;$&quot;#,##0\)">
                  <c:v>25515.66666666667</c:v>
                </c:pt>
                <c:pt idx="6" formatCode="&quot;$&quot;#,##0_);[Red]\(&quot;$&quot;#,##0\)">
                  <c:v>31915.0</c:v>
                </c:pt>
                <c:pt idx="7" formatCode="&quot;$&quot;#,##0_);[Red]\(&quot;$&quot;#,##0\)">
                  <c:v>98391.33333333333</c:v>
                </c:pt>
                <c:pt idx="8" formatCode="&quot;$&quot;#,##0_);[Red]\(&quot;$&quot;#,##0\)">
                  <c:v>160480.3333333333</c:v>
                </c:pt>
                <c:pt idx="9" formatCode="&quot;$&quot;#,##0_);[Red]\(&quot;$&quot;#,##0\)">
                  <c:v>146746.6666666667</c:v>
                </c:pt>
                <c:pt idx="10" formatCode="&quot;$&quot;#,##0_);[Red]\(&quot;$&quot;#,##0\)">
                  <c:v>91926.66666666667</c:v>
                </c:pt>
                <c:pt idx="11" formatCode="&quot;$&quot;#,##0_);[Red]\(&quot;$&quot;#,##0\)">
                  <c:v>23171.0</c:v>
                </c:pt>
                <c:pt idx="12" formatCode="&quot;$&quot;#,##0_);[Red]\(&quot;$&quot;#,##0\)">
                  <c:v>74979.66666666667</c:v>
                </c:pt>
                <c:pt idx="13" formatCode="&quot;$&quot;#,##0_);[Red]\(&quot;$&quot;#,##0\)">
                  <c:v>109990.0</c:v>
                </c:pt>
                <c:pt idx="14" formatCode="&quot;$&quot;#,##0_);[Red]\(&quot;$&quot;#,##0\)">
                  <c:v>156490.0</c:v>
                </c:pt>
                <c:pt idx="15" formatCode="&quot;$&quot;#,##0_);[Red]\(&quot;$&quot;#,##0\)">
                  <c:v>93166.66666666667</c:v>
                </c:pt>
                <c:pt idx="16" formatCode="&quot;$&quot;#,##0_);[Red]\(&quot;$&quot;#,##0\)">
                  <c:v>46500.0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15666.66666666667</c:v>
                </c:pt>
                <c:pt idx="21" formatCode="&quot;$&quot;#,##0_);[Red]\(&quot;$&quot;#,##0\)">
                  <c:v>15666.66666666667</c:v>
                </c:pt>
                <c:pt idx="22" formatCode="&quot;$&quot;#,##0_);[Red]\(&quot;$&quot;#,##0\)">
                  <c:v>15666.66666666667</c:v>
                </c:pt>
                <c:pt idx="23" formatCode="&quot;$&quot;#,##0_);[Red]\(&quot;$&quot;#,##0\)">
                  <c:v>833.3333333333333</c:v>
                </c:pt>
                <c:pt idx="24" formatCode="&quot;$&quot;#,##0_);[Red]\(&quot;$&quot;#,##0\)">
                  <c:v>2833.333333333333</c:v>
                </c:pt>
                <c:pt idx="25" formatCode="&quot;$&quot;#,##0_);[Red]\(&quot;$&quot;#,##0\)">
                  <c:v>14500.0</c:v>
                </c:pt>
                <c:pt idx="26" formatCode="&quot;$&quot;#,##0_);[Red]\(&quot;$&quot;#,##0\)">
                  <c:v>13666.66666666667</c:v>
                </c:pt>
                <c:pt idx="27" formatCode="&quot;$&quot;#,##0_);[Red]\(&quot;$&quot;#,##0\)">
                  <c:v>11666.66666666667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3333.333333333333</c:v>
                </c:pt>
                <c:pt idx="31" formatCode="&quot;$&quot;#,##0_);[Red]\(&quot;$&quot;#,##0\)">
                  <c:v>3333.333333333333</c:v>
                </c:pt>
                <c:pt idx="32" formatCode="&quot;$&quot;#,##0_);[Red]\(&quot;$&quot;#,##0\)">
                  <c:v>3333.333333333333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81556.0</c:v>
                </c:pt>
                <c:pt idx="36" formatCode="&quot;$&quot;#,##0_);[Red]\(&quot;$&quot;#,##0\)">
                  <c:v>85000.33333333333</c:v>
                </c:pt>
                <c:pt idx="37" formatCode="&quot;$&quot;#,##0_);[Red]\(&quot;$&quot;#,##0\)">
                  <c:v>127346.6666666667</c:v>
                </c:pt>
                <c:pt idx="38" formatCode="&quot;$&quot;#,##0_);[Red]\(&quot;$&quot;#,##0\)">
                  <c:v>53312.0</c:v>
                </c:pt>
                <c:pt idx="39" formatCode="&quot;$&quot;#,##0_);[Red]\(&quot;$&quot;#,##0\)">
                  <c:v>105861.6666666667</c:v>
                </c:pt>
                <c:pt idx="40" formatCode="&quot;$&quot;#,##0_);[Red]\(&quot;$&quot;#,##0\)">
                  <c:v>63515.33333333334</c:v>
                </c:pt>
                <c:pt idx="41" formatCode="&quot;$&quot;#,##0_);[Red]\(&quot;$&quot;#,##0\)">
                  <c:v>55994.0</c:v>
                </c:pt>
                <c:pt idx="42" formatCode="&quot;$&quot;#,##0_);[Red]\(&quot;$&quot;#,##0\)">
                  <c:v>27746.0</c:v>
                </c:pt>
                <c:pt idx="43" formatCode="&quot;$&quot;#,##0_);[Red]\(&quot;$&quot;#,##0\)">
                  <c:v>34412.66666666666</c:v>
                </c:pt>
              </c:numCache>
            </c:numRef>
          </c:val>
        </c:ser>
        <c:ser>
          <c:idx val="4"/>
          <c:order val="3"/>
          <c:tx>
            <c:strRef>
              <c:f>'3 yr Charts'!$A$16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'3 yr Charts'!$B$16:$AS$16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2333.333333333333</c:v>
                </c:pt>
                <c:pt idx="8" formatCode="&quot;$&quot;#,##0_);[Red]\(&quot;$&quot;#,##0\)">
                  <c:v>2333.333333333333</c:v>
                </c:pt>
                <c:pt idx="9" formatCode="&quot;$&quot;#,##0_);[Red]\(&quot;$&quot;#,##0\)">
                  <c:v>8742.666666666666</c:v>
                </c:pt>
                <c:pt idx="10" formatCode="&quot;$&quot;#,##0_);[Red]\(&quot;$&quot;#,##0\)">
                  <c:v>6409.333333333333</c:v>
                </c:pt>
                <c:pt idx="11" formatCode="&quot;$&quot;#,##0_);[Red]\(&quot;$&quot;#,##0\)">
                  <c:v>6409.333333333333</c:v>
                </c:pt>
                <c:pt idx="12" formatCode="&quot;$&quot;#,##0_);[Red]\(&quot;$&quot;#,##0\)">
                  <c:v>88082.33333333333</c:v>
                </c:pt>
                <c:pt idx="13" formatCode="&quot;$&quot;#,##0_);[Red]\(&quot;$&quot;#,##0\)">
                  <c:v>105018.0</c:v>
                </c:pt>
                <c:pt idx="14" formatCode="&quot;$&quot;#,##0_);[Red]\(&quot;$&quot;#,##0\)">
                  <c:v>131892.0</c:v>
                </c:pt>
                <c:pt idx="15" formatCode="&quot;$&quot;#,##0_);[Red]\(&quot;$&quot;#,##0\)">
                  <c:v>45476.33333333334</c:v>
                </c:pt>
                <c:pt idx="16" formatCode="&quot;$&quot;#,##0_);[Red]\(&quot;$&quot;#,##0\)">
                  <c:v>191180.6666666667</c:v>
                </c:pt>
                <c:pt idx="17" formatCode="&quot;$&quot;#,##0_);[Red]\(&quot;$&quot;#,##0\)">
                  <c:v>164306.6666666667</c:v>
                </c:pt>
                <c:pt idx="18" formatCode="&quot;$&quot;#,##0_);[Red]\(&quot;$&quot;#,##0\)">
                  <c:v>375140.0</c:v>
                </c:pt>
                <c:pt idx="19" formatCode="&quot;$&quot;#,##0_);[Red]\(&quot;$&quot;#,##0\)">
                  <c:v>212500.0</c:v>
                </c:pt>
                <c:pt idx="20" formatCode="&quot;$&quot;#,##0_);[Red]\(&quot;$&quot;#,##0\)">
                  <c:v>243066.6666666667</c:v>
                </c:pt>
                <c:pt idx="21" formatCode="&quot;$&quot;#,##0_);[Red]\(&quot;$&quot;#,##0\)">
                  <c:v>59020.0</c:v>
                </c:pt>
                <c:pt idx="22" formatCode="&quot;$&quot;#,##0_);[Red]\(&quot;$&quot;#,##0\)">
                  <c:v>98353.33333333333</c:v>
                </c:pt>
                <c:pt idx="23" formatCode="&quot;$&quot;#,##0_);[Red]\(&quot;$&quot;#,##0\)">
                  <c:v>71659.0</c:v>
                </c:pt>
                <c:pt idx="24" formatCode="&quot;$&quot;#,##0_);[Red]\(&quot;$&quot;#,##0\)">
                  <c:v>43205.66666666666</c:v>
                </c:pt>
                <c:pt idx="25" formatCode="&quot;$&quot;#,##0_);[Red]\(&quot;$&quot;#,##0\)">
                  <c:v>3872.333333333333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5"/>
          <c:order val="4"/>
          <c:tx>
            <c:strRef>
              <c:f>'3 yr Charts'!$A$17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val>
            <c:numRef>
              <c:f>'3 yr Charts'!$B$17:$AS$17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11513.33333333333</c:v>
                </c:pt>
                <c:pt idx="5" formatCode="&quot;$&quot;#,##0_);[Red]\(&quot;$&quot;#,##0\)">
                  <c:v>37393.33333333334</c:v>
                </c:pt>
                <c:pt idx="6" formatCode="&quot;$&quot;#,##0_);[Red]\(&quot;$&quot;#,##0\)">
                  <c:v>41893.33333333334</c:v>
                </c:pt>
                <c:pt idx="7" formatCode="&quot;$&quot;#,##0_);[Red]\(&quot;$&quot;#,##0\)">
                  <c:v>31227.33333333333</c:v>
                </c:pt>
                <c:pt idx="8" formatCode="&quot;$&quot;#,##0_);[Red]\(&quot;$&quot;#,##0\)">
                  <c:v>12757.33333333333</c:v>
                </c:pt>
                <c:pt idx="9" formatCode="&quot;$&quot;#,##0_);[Red]\(&quot;$&quot;#,##0\)">
                  <c:v>8424.0</c:v>
                </c:pt>
                <c:pt idx="10" formatCode="&quot;$&quot;#,##0_);[Red]\(&quot;$&quot;#,##0\)">
                  <c:v>17497.33333333333</c:v>
                </c:pt>
                <c:pt idx="11" formatCode="&quot;$&quot;#,##0_);[Red]\(&quot;$&quot;#,##0\)">
                  <c:v>30734.66666666667</c:v>
                </c:pt>
                <c:pt idx="12" formatCode="&quot;$&quot;#,##0_);[Red]\(&quot;$&quot;#,##0\)">
                  <c:v>30568.0</c:v>
                </c:pt>
                <c:pt idx="13" formatCode="&quot;$&quot;#,##0_);[Red]\(&quot;$&quot;#,##0\)">
                  <c:v>20647.33333333333</c:v>
                </c:pt>
                <c:pt idx="14" formatCode="&quot;$&quot;#,##0_);[Red]\(&quot;$&quot;#,##0\)">
                  <c:v>11388.33333333333</c:v>
                </c:pt>
                <c:pt idx="15" formatCode="&quot;$&quot;#,##0_);[Red]\(&quot;$&quot;#,##0\)">
                  <c:v>11388.33333333333</c:v>
                </c:pt>
                <c:pt idx="16" formatCode="&quot;$&quot;#,##0_);[Red]\(&quot;$&quot;#,##0\)">
                  <c:v>45060.8</c:v>
                </c:pt>
                <c:pt idx="17" formatCode="&quot;$&quot;#,##0_);[Red]\(&quot;$&quot;#,##0\)">
                  <c:v>63305.8</c:v>
                </c:pt>
                <c:pt idx="18" formatCode="&quot;$&quot;#,##0_);[Red]\(&quot;$&quot;#,##0\)">
                  <c:v>97554.13333333334</c:v>
                </c:pt>
                <c:pt idx="19" formatCode="&quot;$&quot;#,##0_);[Red]\(&quot;$&quot;#,##0\)">
                  <c:v>100548.3333333333</c:v>
                </c:pt>
                <c:pt idx="20" formatCode="&quot;$&quot;#,##0_);[Red]\(&quot;$&quot;#,##0\)">
                  <c:v>79015.0</c:v>
                </c:pt>
                <c:pt idx="21" formatCode="&quot;$&quot;#,##0_);[Red]\(&quot;$&quot;#,##0\)">
                  <c:v>85800.0</c:v>
                </c:pt>
                <c:pt idx="22" formatCode="&quot;$&quot;#,##0_);[Red]\(&quot;$&quot;#,##0\)">
                  <c:v>49133.33333333334</c:v>
                </c:pt>
                <c:pt idx="23" formatCode="&quot;$&quot;#,##0_);[Red]\(&quot;$&quot;#,##0\)">
                  <c:v>41033.33333333334</c:v>
                </c:pt>
                <c:pt idx="24" formatCode="&quot;$&quot;#,##0_);[Red]\(&quot;$&quot;#,##0\)">
                  <c:v>12666.66666666667</c:v>
                </c:pt>
                <c:pt idx="25" formatCode="&quot;$&quot;#,##0_);[Red]\(&quot;$&quot;#,##0\)">
                  <c:v>41836.66666666666</c:v>
                </c:pt>
                <c:pt idx="26" formatCode="&quot;$&quot;#,##0_);[Red]\(&quot;$&quot;#,##0\)">
                  <c:v>41836.66666666666</c:v>
                </c:pt>
                <c:pt idx="27" formatCode="&quot;$&quot;#,##0_);[Red]\(&quot;$&quot;#,##0\)">
                  <c:v>37106.66666666666</c:v>
                </c:pt>
                <c:pt idx="28" formatCode="&quot;$&quot;#,##0_);[Red]\(&quot;$&quot;#,##0\)">
                  <c:v>14270.0</c:v>
                </c:pt>
                <c:pt idx="29" formatCode="&quot;$&quot;#,##0_);[Red]\(&quot;$&quot;#,##0\)">
                  <c:v>40936.66666666666</c:v>
                </c:pt>
                <c:pt idx="30" formatCode="&quot;$&quot;#,##0_);[Red]\(&quot;$&quot;#,##0\)">
                  <c:v>40666.66666666666</c:v>
                </c:pt>
                <c:pt idx="31" formatCode="&quot;$&quot;#,##0_);[Red]\(&quot;$&quot;#,##0\)">
                  <c:v>122050.0</c:v>
                </c:pt>
                <c:pt idx="32" formatCode="&quot;$&quot;#,##0_);[Red]\(&quot;$&quot;#,##0\)">
                  <c:v>95383.33333333333</c:v>
                </c:pt>
                <c:pt idx="33" formatCode="&quot;$&quot;#,##0_);[Red]\(&quot;$&quot;#,##0\)">
                  <c:v>101050.0</c:v>
                </c:pt>
                <c:pt idx="34" formatCode="&quot;$&quot;#,##0_);[Red]\(&quot;$&quot;#,##0\)">
                  <c:v>13333.33333333333</c:v>
                </c:pt>
                <c:pt idx="35" formatCode="&quot;$&quot;#,##0_);[Red]\(&quot;$&quot;#,##0\)">
                  <c:v>13333.33333333333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927208"/>
        <c:axId val="2044919528"/>
      </c:areaChart>
      <c:catAx>
        <c:axId val="2044927208"/>
        <c:scaling>
          <c:orientation val="minMax"/>
        </c:scaling>
        <c:delete val="0"/>
        <c:axPos val="b"/>
        <c:majorTickMark val="none"/>
        <c:minorTickMark val="none"/>
        <c:tickLblPos val="low"/>
        <c:crossAx val="2044919528"/>
        <c:crosses val="autoZero"/>
        <c:auto val="1"/>
        <c:lblAlgn val="ctr"/>
        <c:lblOffset val="100"/>
        <c:noMultiLvlLbl val="0"/>
      </c:catAx>
      <c:valAx>
        <c:axId val="20449195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0449272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43 years IRF Fund Raising: Year-by-Year</a:t>
            </a:r>
          </a:p>
        </c:rich>
      </c:tx>
      <c:layout>
        <c:manualLayout>
          <c:xMode val="edge"/>
          <c:yMode val="edge"/>
          <c:x val="0.365788869828156"/>
          <c:y val="0.040328637700072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439050263739802"/>
          <c:y val="0.0134428686023104"/>
          <c:w val="0.888435532881266"/>
          <c:h val="0.881323246117819"/>
        </c:manualLayout>
      </c:layout>
      <c:areaChart>
        <c:grouping val="stacked"/>
        <c:varyColors val="0"/>
        <c:ser>
          <c:idx val="0"/>
          <c:order val="0"/>
          <c:tx>
            <c:strRef>
              <c:f>'4 yr Charts'!$A$4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'4 yr Charts'!$B$4:$AS$4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26700.0</c:v>
                </c:pt>
                <c:pt idx="3">
                  <c:v>0.0</c:v>
                </c:pt>
                <c:pt idx="4" formatCode="&quot;$&quot;#,##0_);[Red]\(&quot;$&quot;#,##0\)">
                  <c:v>4000.0</c:v>
                </c:pt>
                <c:pt idx="5">
                  <c:v>0.0</c:v>
                </c:pt>
                <c:pt idx="6" formatCode="&quot;$&quot;#,##0_);[Red]\(&quot;$&quot;#,##0\)">
                  <c:v>0.0</c:v>
                </c:pt>
                <c:pt idx="7">
                  <c:v>0.0</c:v>
                </c:pt>
                <c:pt idx="8" formatCode="&quot;$&quot;#,##0_);[Red]\(&quot;$&quot;#,##0\)">
                  <c:v>0.0</c:v>
                </c:pt>
                <c:pt idx="9">
                  <c:v>0.0</c:v>
                </c:pt>
                <c:pt idx="10" formatCode="&quot;$&quot;#,##0_);[Red]\(&quot;$&quot;#,##0\)">
                  <c:v>10751.0</c:v>
                </c:pt>
                <c:pt idx="11" formatCode="&quot;$&quot;#,##0_);[Red]\(&quot;$&quot;#,##0\)">
                  <c:v>0.0</c:v>
                </c:pt>
                <c:pt idx="12" formatCode="&quot;$&quot;#,##0_);[Red]\(&quot;$&quot;#,##0\)">
                  <c:v>0.0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59500.0</c:v>
                </c:pt>
                <c:pt idx="15" formatCode="&quot;$&quot;#,##0_);[Red]\(&quot;$&quot;#,##0\)">
                  <c:v>90400.0</c:v>
                </c:pt>
                <c:pt idx="16" formatCode="&quot;$&quot;#,##0_);[Red]\(&quot;$&quot;#,##0\)">
                  <c:v>9000.0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115000.0</c:v>
                </c:pt>
                <c:pt idx="22" formatCode="&quot;$&quot;#,##0_);[Red]\(&quot;$&quot;#,##0\)">
                  <c:v>13000.0</c:v>
                </c:pt>
                <c:pt idx="23" formatCode="&quot;$&quot;#,##0_);[Red]\(&quot;$&quot;#,##0\)">
                  <c:v>26500.0</c:v>
                </c:pt>
                <c:pt idx="24" formatCode="&quot;$&quot;#,##0_);[Red]\(&quot;$&quot;#,##0\)">
                  <c:v>20200.0</c:v>
                </c:pt>
                <c:pt idx="25" formatCode="&quot;$&quot;#,##0_);[Red]\(&quot;$&quot;#,##0\)">
                  <c:v>117000.0</c:v>
                </c:pt>
                <c:pt idx="26" formatCode="&quot;$&quot;#,##0_);[Red]\(&quot;$&quot;#,##0\)">
                  <c:v>110225.0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62138.0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38635.0</c:v>
                </c:pt>
                <c:pt idx="32" formatCode="&quot;$&quot;#,##0_);[Red]\(&quot;$&quot;#,##0\)">
                  <c:v>23387.0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24000.0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148850.0</c:v>
                </c:pt>
                <c:pt idx="38" formatCode="&quot;$&quot;#,##0_);[Red]\(&quot;$&quot;#,##0\)">
                  <c:v>44640.0</c:v>
                </c:pt>
                <c:pt idx="39" formatCode="&quot;$&quot;#,##0_);[Red]\(&quot;$&quot;#,##0\)">
                  <c:v>138157.0</c:v>
                </c:pt>
                <c:pt idx="40" formatCode="&quot;$&quot;#,##0_);[Red]\(&quot;$&quot;#,##0\)">
                  <c:v>212500.0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7500.0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'4 yr Charts'!$A$5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'4 yr Charts'!$B$5:$AS$5</c:f>
              <c:numCache>
                <c:formatCode>"$"#,##0_);[Red]\("$"#,##0\)</c:formatCode>
                <c:ptCount val="44"/>
                <c:pt idx="0">
                  <c:v>60600.0</c:v>
                </c:pt>
                <c:pt idx="1">
                  <c:v>34800.0</c:v>
                </c:pt>
                <c:pt idx="2">
                  <c:v>48350.0</c:v>
                </c:pt>
                <c:pt idx="3">
                  <c:v>25300.0</c:v>
                </c:pt>
                <c:pt idx="4">
                  <c:v>28330.0</c:v>
                </c:pt>
                <c:pt idx="5">
                  <c:v>2250.0</c:v>
                </c:pt>
                <c:pt idx="6">
                  <c:v>11500.0</c:v>
                </c:pt>
                <c:pt idx="7">
                  <c:v>87075.0</c:v>
                </c:pt>
                <c:pt idx="8">
                  <c:v>7000.0</c:v>
                </c:pt>
                <c:pt idx="9">
                  <c:v>6912.0</c:v>
                </c:pt>
                <c:pt idx="10">
                  <c:v>30135.0</c:v>
                </c:pt>
                <c:pt idx="11">
                  <c:v>10224.0</c:v>
                </c:pt>
                <c:pt idx="13">
                  <c:v>41750.0</c:v>
                </c:pt>
                <c:pt idx="14">
                  <c:v>82000.0</c:v>
                </c:pt>
                <c:pt idx="15">
                  <c:v>198075.0</c:v>
                </c:pt>
                <c:pt idx="16">
                  <c:v>15000.0</c:v>
                </c:pt>
                <c:pt idx="19">
                  <c:v>30000.0</c:v>
                </c:pt>
                <c:pt idx="20">
                  <c:v>10300.0</c:v>
                </c:pt>
                <c:pt idx="21">
                  <c:v>147653.0</c:v>
                </c:pt>
                <c:pt idx="22">
                  <c:v>468829.0</c:v>
                </c:pt>
                <c:pt idx="24">
                  <c:v>70862.14</c:v>
                </c:pt>
                <c:pt idx="25">
                  <c:v>45950.0</c:v>
                </c:pt>
                <c:pt idx="27">
                  <c:v>15000.0</c:v>
                </c:pt>
                <c:pt idx="28">
                  <c:v>27977.0</c:v>
                </c:pt>
                <c:pt idx="29">
                  <c:v>151450.0</c:v>
                </c:pt>
                <c:pt idx="30">
                  <c:v>11635.0</c:v>
                </c:pt>
                <c:pt idx="31">
                  <c:v>46700.0</c:v>
                </c:pt>
                <c:pt idx="32">
                  <c:v>200000.0</c:v>
                </c:pt>
                <c:pt idx="33">
                  <c:v>52404.0</c:v>
                </c:pt>
                <c:pt idx="34">
                  <c:v>249000.0</c:v>
                </c:pt>
                <c:pt idx="36">
                  <c:v>66869.0</c:v>
                </c:pt>
                <c:pt idx="37">
                  <c:v>75000.0</c:v>
                </c:pt>
                <c:pt idx="39">
                  <c:v>31526.0</c:v>
                </c:pt>
                <c:pt idx="40">
                  <c:v>143960.0</c:v>
                </c:pt>
                <c:pt idx="41">
                  <c:v>13476.0</c:v>
                </c:pt>
                <c:pt idx="43">
                  <c:v>163618.0</c:v>
                </c:pt>
              </c:numCache>
            </c:numRef>
          </c:val>
        </c:ser>
        <c:ser>
          <c:idx val="2"/>
          <c:order val="2"/>
          <c:tx>
            <c:strRef>
              <c:f>'4 yr Charts'!$A$6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val>
            <c:numRef>
              <c:f>'4 yr Charts'!$B$6:$AS$6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56547.0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20000.0</c:v>
                </c:pt>
                <c:pt idx="6" formatCode="&quot;$&quot;#,##0_);[Red]\(&quot;$&quot;#,##0\)">
                  <c:v>75745.0</c:v>
                </c:pt>
                <c:pt idx="7" formatCode="&quot;$&quot;#,##0_);[Red]\(&quot;$&quot;#,##0\)">
                  <c:v>199429.0</c:v>
                </c:pt>
                <c:pt idx="8" formatCode="&quot;$&quot;#,##0_);[Red]\(&quot;$&quot;#,##0\)">
                  <c:v>206267.0</c:v>
                </c:pt>
                <c:pt idx="9" formatCode="&quot;$&quot;#,##0_);[Red]\(&quot;$&quot;#,##0\)">
                  <c:v>34544.0</c:v>
                </c:pt>
                <c:pt idx="10" formatCode="&quot;$&quot;#,##0_);[Red]\(&quot;$&quot;#,##0\)">
                  <c:v>34969.0</c:v>
                </c:pt>
                <c:pt idx="11" formatCode="&quot;$&quot;#,##0_);[Red]\(&quot;$&quot;#,##0\)">
                  <c:v>0.0</c:v>
                </c:pt>
                <c:pt idx="12" formatCode="&quot;$&quot;#,##0_);[Red]\(&quot;$&quot;#,##0\)">
                  <c:v>189970.0</c:v>
                </c:pt>
                <c:pt idx="13" formatCode="&quot;$&quot;#,##0_);[Red]\(&quot;$&quot;#,##0\)">
                  <c:v>140000.0</c:v>
                </c:pt>
                <c:pt idx="14" formatCode="&quot;$&quot;#,##0_);[Red]\(&quot;$&quot;#,##0\)">
                  <c:v>139500.0</c:v>
                </c:pt>
                <c:pt idx="15" formatCode="&quot;$&quot;#,##0_);[Red]\(&quot;$&quot;#,##0\)">
                  <c:v>0.0</c:v>
                </c:pt>
                <c:pt idx="16" formatCode="&quot;$&quot;#,##0_);[Red]\(&quot;$&quot;#,##0\)">
                  <c:v>0.0</c:v>
                </c:pt>
                <c:pt idx="17" formatCode="&quot;$&quot;#,##0_);[Red]\(&quot;$&quot;#,##0\)">
                  <c:v>0.0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47000.0</c:v>
                </c:pt>
                <c:pt idx="21" formatCode="&quot;$&quot;#,##0_);[Red]\(&quot;$&quot;#,##0\)">
                  <c:v>0.0</c:v>
                </c:pt>
                <c:pt idx="22" formatCode="&quot;$&quot;#,##0_);[Red]\(&quot;$&quot;#,##0\)">
                  <c:v>0.0</c:v>
                </c:pt>
                <c:pt idx="23" formatCode="&quot;$&quot;#,##0_);[Red]\(&quot;$&quot;#,##0\)">
                  <c:v>2500.0</c:v>
                </c:pt>
                <c:pt idx="24" formatCode="&quot;$&quot;#,##0_);[Red]\(&quot;$&quot;#,##0\)">
                  <c:v>6000.0</c:v>
                </c:pt>
                <c:pt idx="25" formatCode="&quot;$&quot;#,##0_);[Red]\(&quot;$&quot;#,##0\)">
                  <c:v>35000.0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10000.0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244668.0</c:v>
                </c:pt>
                <c:pt idx="36" formatCode="&quot;$&quot;#,##0_);[Red]\(&quot;$&quot;#,##0\)">
                  <c:v>10333.0</c:v>
                </c:pt>
                <c:pt idx="37" formatCode="&quot;$&quot;#,##0_);[Red]\(&quot;$&quot;#,##0\)">
                  <c:v>127039.0</c:v>
                </c:pt>
                <c:pt idx="38" formatCode="&quot;$&quot;#,##0_);[Red]\(&quot;$&quot;#,##0\)">
                  <c:v>22564.0</c:v>
                </c:pt>
                <c:pt idx="39" formatCode="&quot;$&quot;#,##0_);[Red]\(&quot;$&quot;#,##0\)">
                  <c:v>167982.0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83238.0</c:v>
                </c:pt>
                <c:pt idx="43" formatCode="&quot;$&quot;#,##0_);[Red]\(&quot;$&quot;#,##0\)">
                  <c:v>20000.0</c:v>
                </c:pt>
              </c:numCache>
            </c:numRef>
          </c:val>
        </c:ser>
        <c:ser>
          <c:idx val="3"/>
          <c:order val="3"/>
          <c:tx>
            <c:strRef>
              <c:f>'4 yr Charts'!$A$7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'4 yr Charts'!$B$7:$AS$7</c:f>
              <c:numCache>
                <c:formatCode>"$"#,##0_);[Red]\("$"#,##0\)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7000.0</c:v>
                </c:pt>
                <c:pt idx="8">
                  <c:v>0.0</c:v>
                </c:pt>
                <c:pt idx="9">
                  <c:v>19228.0</c:v>
                </c:pt>
                <c:pt idx="10">
                  <c:v>0.0</c:v>
                </c:pt>
                <c:pt idx="11">
                  <c:v>0.0</c:v>
                </c:pt>
                <c:pt idx="12">
                  <c:v>264247.0</c:v>
                </c:pt>
                <c:pt idx="13">
                  <c:v>50807.0</c:v>
                </c:pt>
                <c:pt idx="14">
                  <c:v>80622.0</c:v>
                </c:pt>
                <c:pt idx="15">
                  <c:v>5000.0</c:v>
                </c:pt>
                <c:pt idx="16">
                  <c:v>487920.0</c:v>
                </c:pt>
                <c:pt idx="17">
                  <c:v>0.0</c:v>
                </c:pt>
                <c:pt idx="18">
                  <c:v>637500.0</c:v>
                </c:pt>
                <c:pt idx="19">
                  <c:v>0.0</c:v>
                </c:pt>
                <c:pt idx="20">
                  <c:v>91700.0</c:v>
                </c:pt>
                <c:pt idx="21">
                  <c:v>85360.0</c:v>
                </c:pt>
                <c:pt idx="22">
                  <c:v>118000.0</c:v>
                </c:pt>
                <c:pt idx="23">
                  <c:v>11617.0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'4 yr Charts'!$A$8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val>
            <c:numRef>
              <c:f>'4 yr Charts'!$B$8:$AS$8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34540.0</c:v>
                </c:pt>
                <c:pt idx="5" formatCode="&quot;$&quot;#,##0_);[Red]\(&quot;$&quot;#,##0\)">
                  <c:v>77640.0</c:v>
                </c:pt>
                <c:pt idx="6" formatCode="&quot;$&quot;#,##0_);[Red]\(&quot;$&quot;#,##0\)">
                  <c:v>13500.0</c:v>
                </c:pt>
                <c:pt idx="7" formatCode="&quot;$&quot;#,##0_);[Red]\(&quot;$&quot;#,##0\)">
                  <c:v>2542.0</c:v>
                </c:pt>
                <c:pt idx="8" formatCode="&quot;$&quot;#,##0_);[Red]\(&quot;$&quot;#,##0\)">
                  <c:v>22230.0</c:v>
                </c:pt>
                <c:pt idx="9" formatCode="&quot;$&quot;#,##0_);[Red]\(&quot;$&quot;#,##0\)">
                  <c:v>500.0</c:v>
                </c:pt>
                <c:pt idx="10" formatCode="&quot;$&quot;#,##0_);[Red]\(&quot;$&quot;#,##0\)">
                  <c:v>29762.0</c:v>
                </c:pt>
                <c:pt idx="11" formatCode="&quot;$&quot;#,##0_);[Red]\(&quot;$&quot;#,##0\)">
                  <c:v>61942.0</c:v>
                </c:pt>
                <c:pt idx="12" formatCode="&quot;$&quot;#,##0_);[Red]\(&quot;$&quot;#,##0\)">
                  <c:v>0.0</c:v>
                </c:pt>
                <c:pt idx="13" formatCode="&quot;$&quot;#,##0_);[Red]\(&quot;$&quot;#,##0\)">
                  <c:v>0.0</c:v>
                </c:pt>
                <c:pt idx="14" formatCode="&quot;$&quot;#,##0_);[Red]\(&quot;$&quot;#,##0\)">
                  <c:v>34165.0</c:v>
                </c:pt>
                <c:pt idx="15" formatCode="&quot;$&quot;#,##0_);[Red]\(&quot;$&quot;#,##0\)">
                  <c:v>0.0</c:v>
                </c:pt>
                <c:pt idx="16" formatCode="&quot;$&quot;#,##0_);[Red]\(&quot;$&quot;#,##0\)">
                  <c:v>101017.4</c:v>
                </c:pt>
                <c:pt idx="17" formatCode="&quot;$&quot;#,##0_);[Red]\(&quot;$&quot;#,##0\)">
                  <c:v>88900.0</c:v>
                </c:pt>
                <c:pt idx="18" formatCode="&quot;$&quot;#,##0_);[Red]\(&quot;$&quot;#,##0\)">
                  <c:v>102745.0</c:v>
                </c:pt>
                <c:pt idx="19" formatCode="&quot;$&quot;#,##0_);[Red]\(&quot;$&quot;#,##0\)">
                  <c:v>110000.0</c:v>
                </c:pt>
                <c:pt idx="20" formatCode="&quot;$&quot;#,##0_);[Red]\(&quot;$&quot;#,##0\)">
                  <c:v>24300.0</c:v>
                </c:pt>
                <c:pt idx="21" formatCode="&quot;$&quot;#,##0_);[Red]\(&quot;$&quot;#,##0\)">
                  <c:v>123100.0</c:v>
                </c:pt>
                <c:pt idx="22" formatCode="&quot;$&quot;#,##0_);[Red]\(&quot;$&quot;#,##0\)">
                  <c:v>0.0</c:v>
                </c:pt>
                <c:pt idx="23" formatCode="&quot;$&quot;#,##0_);[Red]\(&quot;$&quot;#,##0\)">
                  <c:v>0.0</c:v>
                </c:pt>
                <c:pt idx="24" formatCode="&quot;$&quot;#,##0_);[Red]\(&quot;$&quot;#,##0\)">
                  <c:v>38000.0</c:v>
                </c:pt>
                <c:pt idx="25" formatCode="&quot;$&quot;#,##0_);[Red]\(&quot;$&quot;#,##0\)">
                  <c:v>87510.0</c:v>
                </c:pt>
                <c:pt idx="26" formatCode="&quot;$&quot;#,##0_);[Red]\(&quot;$&quot;#,##0\)">
                  <c:v>0.0</c:v>
                </c:pt>
                <c:pt idx="27" formatCode="&quot;$&quot;#,##0_);[Red]\(&quot;$&quot;#,##0\)">
                  <c:v>23810.0</c:v>
                </c:pt>
                <c:pt idx="28" formatCode="&quot;$&quot;#,##0_);[Red]\(&quot;$&quot;#,##0\)">
                  <c:v>19000.0</c:v>
                </c:pt>
                <c:pt idx="29" formatCode="&quot;$&quot;#,##0_);[Red]\(&quot;$&quot;#,##0\)">
                  <c:v>80000.0</c:v>
                </c:pt>
                <c:pt idx="30" formatCode="&quot;$&quot;#,##0_);[Red]\(&quot;$&quot;#,##0\)">
                  <c:v>23000.0</c:v>
                </c:pt>
                <c:pt idx="31" formatCode="&quot;$&quot;#,##0_);[Red]\(&quot;$&quot;#,##0\)">
                  <c:v>263150.0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40000.0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5640584"/>
        <c:axId val="-2145637592"/>
      </c:areaChart>
      <c:catAx>
        <c:axId val="-2145640584"/>
        <c:scaling>
          <c:orientation val="minMax"/>
        </c:scaling>
        <c:delete val="0"/>
        <c:axPos val="b"/>
        <c:majorTickMark val="out"/>
        <c:minorTickMark val="none"/>
        <c:tickLblPos val="nextTo"/>
        <c:crossAx val="-2145637592"/>
        <c:crosses val="autoZero"/>
        <c:auto val="1"/>
        <c:lblAlgn val="ctr"/>
        <c:lblOffset val="100"/>
        <c:noMultiLvlLbl val="0"/>
      </c:catAx>
      <c:valAx>
        <c:axId val="-2145637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4564058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26108190391322"/>
          <c:y val="0.903473654540027"/>
          <c:w val="0.349871957517747"/>
          <c:h val="0.09652634545997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IRF</a:t>
            </a:r>
            <a:r>
              <a:rPr lang="en-US" baseline="0"/>
              <a:t> Fund Raising: 1971 to 2014</a:t>
            </a:r>
          </a:p>
          <a:p>
            <a:pPr>
              <a:defRPr/>
            </a:pPr>
            <a:r>
              <a:rPr lang="en-US" b="0" baseline="0"/>
              <a:t>MNO = International Source</a:t>
            </a:r>
          </a:p>
          <a:p>
            <a:pPr>
              <a:defRPr/>
            </a:pPr>
            <a:r>
              <a:rPr lang="en-US" b="0" baseline="0"/>
              <a:t>PVT = Private Sector Contribution (personal or NPO)</a:t>
            </a:r>
          </a:p>
          <a:p>
            <a:pPr>
              <a:defRPr/>
            </a:pPr>
            <a:r>
              <a:rPr lang="en-US" b="0" baseline="0"/>
              <a:t>US Dom = US Govt. Domestic Program</a:t>
            </a:r>
          </a:p>
          <a:p>
            <a:pPr>
              <a:defRPr/>
            </a:pPr>
            <a:r>
              <a:rPr lang="en-US" b="0" baseline="0"/>
              <a:t>US ODA = US Official Development Assistance (USAID)</a:t>
            </a:r>
          </a:p>
          <a:p>
            <a:pPr>
              <a:defRPr/>
            </a:pPr>
            <a:r>
              <a:rPr lang="en-US" b="0"/>
              <a:t>VI - PR = Island</a:t>
            </a:r>
            <a:r>
              <a:rPr lang="en-US" b="0" baseline="0"/>
              <a:t> Government Funds</a:t>
            </a:r>
          </a:p>
          <a:p>
            <a:pPr>
              <a:defRPr/>
            </a:pPr>
            <a:r>
              <a:rPr lang="en-US" b="0" baseline="0"/>
              <a:t>(4-year moving average)</a:t>
            </a:r>
            <a:endParaRPr lang="en-US" b="0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424828141851811"/>
          <c:y val="0.0161132806304872"/>
          <c:w val="0.946668120729096"/>
          <c:h val="0.892075622382673"/>
        </c:manualLayout>
      </c:layout>
      <c:areaChart>
        <c:grouping val="stacked"/>
        <c:varyColors val="0"/>
        <c:ser>
          <c:idx val="0"/>
          <c:order val="0"/>
          <c:tx>
            <c:strRef>
              <c:f>'4 yr Charts'!$A$13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dLbls>
            <c:delete val="1"/>
          </c:dLbls>
          <c:val>
            <c:numRef>
              <c:f>'4 yr Charts'!$B$13:$AS$13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8900.0</c:v>
                </c:pt>
                <c:pt idx="3" formatCode="&quot;$&quot;#,##0_);[Red]\(&quot;$&quot;#,##0\)">
                  <c:v>6675.0</c:v>
                </c:pt>
                <c:pt idx="4" formatCode="&quot;$&quot;#,##0_);[Red]\(&quot;$&quot;#,##0\)">
                  <c:v>7675.0</c:v>
                </c:pt>
                <c:pt idx="5" formatCode="&quot;$&quot;#,##0_);[Red]\(&quot;$&quot;#,##0\)">
                  <c:v>7675.0</c:v>
                </c:pt>
                <c:pt idx="6" formatCode="&quot;$&quot;#,##0_);[Red]\(&quot;$&quot;#,##0\)">
                  <c:v>1000.0</c:v>
                </c:pt>
                <c:pt idx="7" formatCode="&quot;$&quot;#,##0_);[Red]\(&quot;$&quot;#,##0\)">
                  <c:v>1000.0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2687.75</c:v>
                </c:pt>
                <c:pt idx="11" formatCode="&quot;$&quot;#,##0_);[Red]\(&quot;$&quot;#,##0\)">
                  <c:v>2687.75</c:v>
                </c:pt>
                <c:pt idx="12" formatCode="&quot;$&quot;#,##0_);[Red]\(&quot;$&quot;#,##0\)">
                  <c:v>2687.75</c:v>
                </c:pt>
                <c:pt idx="13" formatCode="&quot;$&quot;#,##0_);[Red]\(&quot;$&quot;#,##0\)">
                  <c:v>2687.75</c:v>
                </c:pt>
                <c:pt idx="14" formatCode="&quot;$&quot;#,##0_);[Red]\(&quot;$&quot;#,##0\)">
                  <c:v>14875.0</c:v>
                </c:pt>
                <c:pt idx="15" formatCode="&quot;$&quot;#,##0_);[Red]\(&quot;$&quot;#,##0\)">
                  <c:v>37475.0</c:v>
                </c:pt>
                <c:pt idx="16" formatCode="&quot;$&quot;#,##0_);[Red]\(&quot;$&quot;#,##0\)">
                  <c:v>39725.0</c:v>
                </c:pt>
                <c:pt idx="17" formatCode="&quot;$&quot;#,##0_);[Red]\(&quot;$&quot;#,##0\)">
                  <c:v>39725.0</c:v>
                </c:pt>
                <c:pt idx="18" formatCode="&quot;$&quot;#,##0_);[Red]\(&quot;$&quot;#,##0\)">
                  <c:v>24850.0</c:v>
                </c:pt>
                <c:pt idx="19" formatCode="&quot;$&quot;#,##0_);[Red]\(&quot;$&quot;#,##0\)">
                  <c:v>2250.0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28750.0</c:v>
                </c:pt>
                <c:pt idx="22" formatCode="&quot;$&quot;#,##0_);[Red]\(&quot;$&quot;#,##0\)">
                  <c:v>32000.0</c:v>
                </c:pt>
                <c:pt idx="23" formatCode="&quot;$&quot;#,##0_);[Red]\(&quot;$&quot;#,##0\)">
                  <c:v>38625.0</c:v>
                </c:pt>
                <c:pt idx="24" formatCode="&quot;$&quot;#,##0_);[Red]\(&quot;$&quot;#,##0\)">
                  <c:v>43675.0</c:v>
                </c:pt>
                <c:pt idx="25" formatCode="&quot;$&quot;#,##0_);[Red]\(&quot;$&quot;#,##0\)">
                  <c:v>44175.0</c:v>
                </c:pt>
                <c:pt idx="26" formatCode="&quot;$&quot;#,##0_);[Red]\(&quot;$&quot;#,##0\)">
                  <c:v>68481.25</c:v>
                </c:pt>
                <c:pt idx="27" formatCode="&quot;$&quot;#,##0_);[Red]\(&quot;$&quot;#,##0\)">
                  <c:v>61856.25</c:v>
                </c:pt>
                <c:pt idx="28" formatCode="&quot;$&quot;#,##0_);[Red]\(&quot;$&quot;#,##0\)">
                  <c:v>72340.75</c:v>
                </c:pt>
                <c:pt idx="29" formatCode="&quot;$&quot;#,##0_);[Red]\(&quot;$&quot;#,##0\)">
                  <c:v>43090.75</c:v>
                </c:pt>
                <c:pt idx="30" formatCode="&quot;$&quot;#,##0_);[Red]\(&quot;$&quot;#,##0\)">
                  <c:v>15534.5</c:v>
                </c:pt>
                <c:pt idx="31" formatCode="&quot;$&quot;#,##0_);[Red]\(&quot;$&quot;#,##0\)">
                  <c:v>25193.25</c:v>
                </c:pt>
                <c:pt idx="32" formatCode="&quot;$&quot;#,##0_);[Red]\(&quot;$&quot;#,##0\)">
                  <c:v>15505.5</c:v>
                </c:pt>
                <c:pt idx="33" formatCode="&quot;$&quot;#,##0_);[Red]\(&quot;$&quot;#,##0\)">
                  <c:v>15505.5</c:v>
                </c:pt>
                <c:pt idx="34" formatCode="&quot;$&quot;#,##0_);[Red]\(&quot;$&quot;#,##0\)">
                  <c:v>21505.5</c:v>
                </c:pt>
                <c:pt idx="35" formatCode="&quot;$&quot;#,##0_);[Red]\(&quot;$&quot;#,##0\)">
                  <c:v>11846.75</c:v>
                </c:pt>
                <c:pt idx="36" formatCode="&quot;$&quot;#,##0_);[Red]\(&quot;$&quot;#,##0\)">
                  <c:v>6000.0</c:v>
                </c:pt>
                <c:pt idx="37" formatCode="&quot;$&quot;#,##0_);[Red]\(&quot;$&quot;#,##0\)">
                  <c:v>43212.5</c:v>
                </c:pt>
                <c:pt idx="38" formatCode="&quot;$&quot;#,##0_);[Red]\(&quot;$&quot;#,##0\)">
                  <c:v>48372.5</c:v>
                </c:pt>
                <c:pt idx="39" formatCode="&quot;$&quot;#,##0_);[Red]\(&quot;$&quot;#,##0\)">
                  <c:v>82911.75</c:v>
                </c:pt>
                <c:pt idx="40" formatCode="&quot;$&quot;#,##0_);[Red]\(&quot;$&quot;#,##0\)">
                  <c:v>136036.75</c:v>
                </c:pt>
                <c:pt idx="41" formatCode="&quot;$&quot;#,##0_);[Red]\(&quot;$&quot;#,##0\)">
                  <c:v>98824.25</c:v>
                </c:pt>
                <c:pt idx="42" formatCode="&quot;$&quot;#,##0_);[Red]\(&quot;$&quot;#,##0\)">
                  <c:v>89539.25</c:v>
                </c:pt>
                <c:pt idx="43" formatCode="&quot;$&quot;#,##0_);[Red]\(&quot;$&quot;#,##0\)">
                  <c:v>55000.0</c:v>
                </c:pt>
              </c:numCache>
            </c:numRef>
          </c:val>
        </c:ser>
        <c:ser>
          <c:idx val="1"/>
          <c:order val="1"/>
          <c:tx>
            <c:strRef>
              <c:f>'4 yr Charts'!$A$14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dLbls>
            <c:delete val="1"/>
          </c:dLbls>
          <c:val>
            <c:numRef>
              <c:f>'4 yr Charts'!$B$14:$AS$14</c:f>
              <c:numCache>
                <c:formatCode>General</c:formatCode>
                <c:ptCount val="44"/>
                <c:pt idx="0">
                  <c:v>60600.0</c:v>
                </c:pt>
                <c:pt idx="1">
                  <c:v>47700.0</c:v>
                </c:pt>
                <c:pt idx="2" formatCode="&quot;$&quot;#,##0_);[Red]\(&quot;$&quot;#,##0\)">
                  <c:v>47916.66666666666</c:v>
                </c:pt>
                <c:pt idx="3" formatCode="&quot;$&quot;#,##0_);[Red]\(&quot;$&quot;#,##0\)">
                  <c:v>42262.5</c:v>
                </c:pt>
                <c:pt idx="4" formatCode="&quot;$&quot;#,##0_);[Red]\(&quot;$&quot;#,##0\)">
                  <c:v>34195.0</c:v>
                </c:pt>
                <c:pt idx="5" formatCode="&quot;$&quot;#,##0_);[Red]\(&quot;$&quot;#,##0\)">
                  <c:v>26057.5</c:v>
                </c:pt>
                <c:pt idx="6" formatCode="&quot;$&quot;#,##0_);[Red]\(&quot;$&quot;#,##0\)">
                  <c:v>16845.0</c:v>
                </c:pt>
                <c:pt idx="7" formatCode="&quot;$&quot;#,##0_);[Red]\(&quot;$&quot;#,##0\)">
                  <c:v>32288.75</c:v>
                </c:pt>
                <c:pt idx="8" formatCode="&quot;$&quot;#,##0_);[Red]\(&quot;$&quot;#,##0\)">
                  <c:v>26956.25</c:v>
                </c:pt>
                <c:pt idx="9" formatCode="&quot;$&quot;#,##0_);[Red]\(&quot;$&quot;#,##0\)">
                  <c:v>28121.75</c:v>
                </c:pt>
                <c:pt idx="10" formatCode="&quot;$&quot;#,##0_);[Red]\(&quot;$&quot;#,##0\)">
                  <c:v>32780.5</c:v>
                </c:pt>
                <c:pt idx="11" formatCode="&quot;$&quot;#,##0_);[Red]\(&quot;$&quot;#,##0\)">
                  <c:v>13567.75</c:v>
                </c:pt>
                <c:pt idx="12" formatCode="&quot;$&quot;#,##0_);[Red]\(&quot;$&quot;#,##0\)">
                  <c:v>15757.0</c:v>
                </c:pt>
                <c:pt idx="13" formatCode="&quot;$&quot;#,##0_);[Red]\(&quot;$&quot;#,##0\)">
                  <c:v>27369.66666666667</c:v>
                </c:pt>
                <c:pt idx="14" formatCode="&quot;$&quot;#,##0_);[Red]\(&quot;$&quot;#,##0\)">
                  <c:v>44658.0</c:v>
                </c:pt>
                <c:pt idx="15" formatCode="&quot;$&quot;#,##0_);[Red]\(&quot;$&quot;#,##0\)">
                  <c:v>107275.0</c:v>
                </c:pt>
                <c:pt idx="16" formatCode="&quot;$&quot;#,##0_);[Red]\(&quot;$&quot;#,##0\)">
                  <c:v>84206.25</c:v>
                </c:pt>
                <c:pt idx="17" formatCode="&quot;$&quot;#,##0_);[Red]\(&quot;$&quot;#,##0\)">
                  <c:v>98358.33333333333</c:v>
                </c:pt>
                <c:pt idx="18" formatCode="&quot;$&quot;#,##0_);[Red]\(&quot;$&quot;#,##0\)">
                  <c:v>106537.5</c:v>
                </c:pt>
                <c:pt idx="19" formatCode="&quot;$&quot;#,##0_);[Red]\(&quot;$&quot;#,##0\)">
                  <c:v>22500.0</c:v>
                </c:pt>
                <c:pt idx="20" formatCode="&quot;$&quot;#,##0_);[Red]\(&quot;$&quot;#,##0\)">
                  <c:v>20150.0</c:v>
                </c:pt>
                <c:pt idx="21" formatCode="&quot;$&quot;#,##0_);[Red]\(&quot;$&quot;#,##0\)">
                  <c:v>62651.0</c:v>
                </c:pt>
                <c:pt idx="22" formatCode="&quot;$&quot;#,##0_);[Red]\(&quot;$&quot;#,##0\)">
                  <c:v>164195.5</c:v>
                </c:pt>
                <c:pt idx="23" formatCode="&quot;$&quot;#,##0_);[Red]\(&quot;$&quot;#,##0\)">
                  <c:v>208927.3333333333</c:v>
                </c:pt>
                <c:pt idx="24" formatCode="&quot;$&quot;#,##0_);[Red]\(&quot;$&quot;#,##0\)">
                  <c:v>229114.7133333333</c:v>
                </c:pt>
                <c:pt idx="25" formatCode="&quot;$&quot;#,##0_);[Red]\(&quot;$&quot;#,##0\)">
                  <c:v>195213.7133333333</c:v>
                </c:pt>
                <c:pt idx="26" formatCode="&quot;$&quot;#,##0_);[Red]\(&quot;$&quot;#,##0\)">
                  <c:v>58406.07</c:v>
                </c:pt>
                <c:pt idx="27" formatCode="&quot;$&quot;#,##0_);[Red]\(&quot;$&quot;#,##0\)">
                  <c:v>43937.38</c:v>
                </c:pt>
                <c:pt idx="28" formatCode="&quot;$&quot;#,##0_);[Red]\(&quot;$&quot;#,##0\)">
                  <c:v>29642.33333333333</c:v>
                </c:pt>
                <c:pt idx="29" formatCode="&quot;$&quot;#,##0_);[Red]\(&quot;$&quot;#,##0\)">
                  <c:v>64809.0</c:v>
                </c:pt>
                <c:pt idx="30" formatCode="&quot;$&quot;#,##0_);[Red]\(&quot;$&quot;#,##0\)">
                  <c:v>51515.5</c:v>
                </c:pt>
                <c:pt idx="31" formatCode="&quot;$&quot;#,##0_);[Red]\(&quot;$&quot;#,##0\)">
                  <c:v>59440.5</c:v>
                </c:pt>
                <c:pt idx="32" formatCode="&quot;$&quot;#,##0_);[Red]\(&quot;$&quot;#,##0\)">
                  <c:v>102446.25</c:v>
                </c:pt>
                <c:pt idx="33" formatCode="&quot;$&quot;#,##0_);[Red]\(&quot;$&quot;#,##0\)">
                  <c:v>77684.75</c:v>
                </c:pt>
                <c:pt idx="34" formatCode="&quot;$&quot;#,##0_);[Red]\(&quot;$&quot;#,##0\)">
                  <c:v>137026.0</c:v>
                </c:pt>
                <c:pt idx="35" formatCode="&quot;$&quot;#,##0_);[Red]\(&quot;$&quot;#,##0\)">
                  <c:v>167134.6666666667</c:v>
                </c:pt>
                <c:pt idx="36" formatCode="&quot;$&quot;#,##0_);[Red]\(&quot;$&quot;#,##0\)">
                  <c:v>122757.6666666667</c:v>
                </c:pt>
                <c:pt idx="37" formatCode="&quot;$&quot;#,##0_);[Red]\(&quot;$&quot;#,##0\)">
                  <c:v>130289.6666666667</c:v>
                </c:pt>
                <c:pt idx="38" formatCode="&quot;$&quot;#,##0_);[Red]\(&quot;$&quot;#,##0\)">
                  <c:v>70934.5</c:v>
                </c:pt>
                <c:pt idx="39" formatCode="&quot;$&quot;#,##0_);[Red]\(&quot;$&quot;#,##0\)">
                  <c:v>57798.33333333334</c:v>
                </c:pt>
                <c:pt idx="40" formatCode="&quot;$&quot;#,##0_);[Red]\(&quot;$&quot;#,##0\)">
                  <c:v>83495.33333333333</c:v>
                </c:pt>
                <c:pt idx="41" formatCode="&quot;$&quot;#,##0_);[Red]\(&quot;$&quot;#,##0\)">
                  <c:v>62987.33333333334</c:v>
                </c:pt>
                <c:pt idx="42" formatCode="&quot;$&quot;#,##0_);[Red]\(&quot;$&quot;#,##0\)">
                  <c:v>62987.33333333334</c:v>
                </c:pt>
                <c:pt idx="43" formatCode="&quot;$&quot;#,##0_);[Red]\(&quot;$&quot;#,##0\)">
                  <c:v>107018.0</c:v>
                </c:pt>
              </c:numCache>
            </c:numRef>
          </c:val>
        </c:ser>
        <c:ser>
          <c:idx val="2"/>
          <c:order val="2"/>
          <c:tx>
            <c:strRef>
              <c:f>'4 yr Charts'!$A$15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dLbls>
            <c:delete val="1"/>
          </c:dLbls>
          <c:val>
            <c:numRef>
              <c:f>'4 yr Charts'!$B$15:$AS$15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14136.75</c:v>
                </c:pt>
                <c:pt idx="4" formatCode="&quot;$&quot;#,##0_);[Red]\(&quot;$&quot;#,##0\)">
                  <c:v>14136.75</c:v>
                </c:pt>
                <c:pt idx="5" formatCode="&quot;$&quot;#,##0_);[Red]\(&quot;$&quot;#,##0\)">
                  <c:v>19136.75</c:v>
                </c:pt>
                <c:pt idx="6" formatCode="&quot;$&quot;#,##0_);[Red]\(&quot;$&quot;#,##0\)">
                  <c:v>38073.0</c:v>
                </c:pt>
                <c:pt idx="7" formatCode="&quot;$&quot;#,##0_);[Red]\(&quot;$&quot;#,##0\)">
                  <c:v>73793.5</c:v>
                </c:pt>
                <c:pt idx="8" formatCode="&quot;$&quot;#,##0_);[Red]\(&quot;$&quot;#,##0\)">
                  <c:v>125360.25</c:v>
                </c:pt>
                <c:pt idx="9" formatCode="&quot;$&quot;#,##0_);[Red]\(&quot;$&quot;#,##0\)">
                  <c:v>128996.25</c:v>
                </c:pt>
                <c:pt idx="10" formatCode="&quot;$&quot;#,##0_);[Red]\(&quot;$&quot;#,##0\)">
                  <c:v>118802.25</c:v>
                </c:pt>
                <c:pt idx="11" formatCode="&quot;$&quot;#,##0_);[Red]\(&quot;$&quot;#,##0\)">
                  <c:v>68945.0</c:v>
                </c:pt>
                <c:pt idx="12" formatCode="&quot;$&quot;#,##0_);[Red]\(&quot;$&quot;#,##0\)">
                  <c:v>64870.75</c:v>
                </c:pt>
                <c:pt idx="13" formatCode="&quot;$&quot;#,##0_);[Red]\(&quot;$&quot;#,##0\)">
                  <c:v>91234.75</c:v>
                </c:pt>
                <c:pt idx="14" formatCode="&quot;$&quot;#,##0_);[Red]\(&quot;$&quot;#,##0\)">
                  <c:v>117367.5</c:v>
                </c:pt>
                <c:pt idx="15" formatCode="&quot;$&quot;#,##0_);[Red]\(&quot;$&quot;#,##0\)">
                  <c:v>117367.5</c:v>
                </c:pt>
                <c:pt idx="16" formatCode="&quot;$&quot;#,##0_);[Red]\(&quot;$&quot;#,##0\)">
                  <c:v>69875.0</c:v>
                </c:pt>
                <c:pt idx="17" formatCode="&quot;$&quot;#,##0_);[Red]\(&quot;$&quot;#,##0\)">
                  <c:v>34875.0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11750.0</c:v>
                </c:pt>
                <c:pt idx="21" formatCode="&quot;$&quot;#,##0_);[Red]\(&quot;$&quot;#,##0\)">
                  <c:v>11750.0</c:v>
                </c:pt>
                <c:pt idx="22" formatCode="&quot;$&quot;#,##0_);[Red]\(&quot;$&quot;#,##0\)">
                  <c:v>11750.0</c:v>
                </c:pt>
                <c:pt idx="23" formatCode="&quot;$&quot;#,##0_);[Red]\(&quot;$&quot;#,##0\)">
                  <c:v>12375.0</c:v>
                </c:pt>
                <c:pt idx="24" formatCode="&quot;$&quot;#,##0_);[Red]\(&quot;$&quot;#,##0\)">
                  <c:v>2125.0</c:v>
                </c:pt>
                <c:pt idx="25" formatCode="&quot;$&quot;#,##0_);[Red]\(&quot;$&quot;#,##0\)">
                  <c:v>10875.0</c:v>
                </c:pt>
                <c:pt idx="26" formatCode="&quot;$&quot;#,##0_);[Red]\(&quot;$&quot;#,##0\)">
                  <c:v>10875.0</c:v>
                </c:pt>
                <c:pt idx="27" formatCode="&quot;$&quot;#,##0_);[Red]\(&quot;$&quot;#,##0\)">
                  <c:v>10250.0</c:v>
                </c:pt>
                <c:pt idx="28" formatCode="&quot;$&quot;#,##0_);[Red]\(&quot;$&quot;#,##0\)">
                  <c:v>8750.0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2500.0</c:v>
                </c:pt>
                <c:pt idx="31" formatCode="&quot;$&quot;#,##0_);[Red]\(&quot;$&quot;#,##0\)">
                  <c:v>2500.0</c:v>
                </c:pt>
                <c:pt idx="32" formatCode="&quot;$&quot;#,##0_);[Red]\(&quot;$&quot;#,##0\)">
                  <c:v>2500.0</c:v>
                </c:pt>
                <c:pt idx="33" formatCode="&quot;$&quot;#,##0_);[Red]\(&quot;$&quot;#,##0\)">
                  <c:v>2500.0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61167.0</c:v>
                </c:pt>
                <c:pt idx="36" formatCode="&quot;$&quot;#,##0_);[Red]\(&quot;$&quot;#,##0\)">
                  <c:v>63750.25</c:v>
                </c:pt>
                <c:pt idx="37" formatCode="&quot;$&quot;#,##0_);[Red]\(&quot;$&quot;#,##0\)">
                  <c:v>95510.0</c:v>
                </c:pt>
                <c:pt idx="38" formatCode="&quot;$&quot;#,##0_);[Red]\(&quot;$&quot;#,##0\)">
                  <c:v>101151.0</c:v>
                </c:pt>
                <c:pt idx="39" formatCode="&quot;$&quot;#,##0_);[Red]\(&quot;$&quot;#,##0\)">
                  <c:v>81979.5</c:v>
                </c:pt>
                <c:pt idx="40" formatCode="&quot;$&quot;#,##0_);[Red]\(&quot;$&quot;#,##0\)">
                  <c:v>79396.25</c:v>
                </c:pt>
                <c:pt idx="41" formatCode="&quot;$&quot;#,##0_);[Red]\(&quot;$&quot;#,##0\)">
                  <c:v>47636.5</c:v>
                </c:pt>
                <c:pt idx="42" formatCode="&quot;$&quot;#,##0_);[Red]\(&quot;$&quot;#,##0\)">
                  <c:v>62805.0</c:v>
                </c:pt>
                <c:pt idx="43" formatCode="&quot;$&quot;#,##0_);[Red]\(&quot;$&quot;#,##0\)">
                  <c:v>25809.5</c:v>
                </c:pt>
              </c:numCache>
            </c:numRef>
          </c:val>
        </c:ser>
        <c:ser>
          <c:idx val="3"/>
          <c:order val="3"/>
          <c:tx>
            <c:strRef>
              <c:f>'4 yr Charts'!$A$16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dLbls>
            <c:delete val="1"/>
          </c:dLbls>
          <c:val>
            <c:numRef>
              <c:f>'4 yr Charts'!$B$16:$AS$16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1750.0</c:v>
                </c:pt>
                <c:pt idx="8" formatCode="&quot;$&quot;#,##0_);[Red]\(&quot;$&quot;#,##0\)">
                  <c:v>1750.0</c:v>
                </c:pt>
                <c:pt idx="9" formatCode="&quot;$&quot;#,##0_);[Red]\(&quot;$&quot;#,##0\)">
                  <c:v>6557.0</c:v>
                </c:pt>
                <c:pt idx="10" formatCode="&quot;$&quot;#,##0_);[Red]\(&quot;$&quot;#,##0\)">
                  <c:v>6557.0</c:v>
                </c:pt>
                <c:pt idx="11" formatCode="&quot;$&quot;#,##0_);[Red]\(&quot;$&quot;#,##0\)">
                  <c:v>4807.0</c:v>
                </c:pt>
                <c:pt idx="12" formatCode="&quot;$&quot;#,##0_);[Red]\(&quot;$&quot;#,##0\)">
                  <c:v>70868.75</c:v>
                </c:pt>
                <c:pt idx="13" formatCode="&quot;$&quot;#,##0_);[Red]\(&quot;$&quot;#,##0\)">
                  <c:v>78763.5</c:v>
                </c:pt>
                <c:pt idx="14" formatCode="&quot;$&quot;#,##0_);[Red]\(&quot;$&quot;#,##0\)">
                  <c:v>98919.0</c:v>
                </c:pt>
                <c:pt idx="15" formatCode="&quot;$&quot;#,##0_);[Red]\(&quot;$&quot;#,##0\)">
                  <c:v>100169.0</c:v>
                </c:pt>
                <c:pt idx="16" formatCode="&quot;$&quot;#,##0_);[Red]\(&quot;$&quot;#,##0\)">
                  <c:v>156087.25</c:v>
                </c:pt>
                <c:pt idx="17" formatCode="&quot;$&quot;#,##0_);[Red]\(&quot;$&quot;#,##0\)">
                  <c:v>143385.5</c:v>
                </c:pt>
                <c:pt idx="18" formatCode="&quot;$&quot;#,##0_);[Red]\(&quot;$&quot;#,##0\)">
                  <c:v>282605.0</c:v>
                </c:pt>
                <c:pt idx="19" formatCode="&quot;$&quot;#,##0_);[Red]\(&quot;$&quot;#,##0\)">
                  <c:v>281355.0</c:v>
                </c:pt>
                <c:pt idx="20" formatCode="&quot;$&quot;#,##0_);[Red]\(&quot;$&quot;#,##0\)">
                  <c:v>182300.0</c:v>
                </c:pt>
                <c:pt idx="21" formatCode="&quot;$&quot;#,##0_);[Red]\(&quot;$&quot;#,##0\)">
                  <c:v>203640.0</c:v>
                </c:pt>
                <c:pt idx="22" formatCode="&quot;$&quot;#,##0_);[Red]\(&quot;$&quot;#,##0\)">
                  <c:v>73765.0</c:v>
                </c:pt>
                <c:pt idx="23" formatCode="&quot;$&quot;#,##0_);[Red]\(&quot;$&quot;#,##0\)">
                  <c:v>76669.25</c:v>
                </c:pt>
                <c:pt idx="24" formatCode="&quot;$&quot;#,##0_);[Red]\(&quot;$&quot;#,##0\)">
                  <c:v>53744.25</c:v>
                </c:pt>
                <c:pt idx="25" formatCode="&quot;$&quot;#,##0_);[Red]\(&quot;$&quot;#,##0\)">
                  <c:v>32404.25</c:v>
                </c:pt>
                <c:pt idx="26" formatCode="&quot;$&quot;#,##0_);[Red]\(&quot;$&quot;#,##0\)">
                  <c:v>2904.25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'4 yr Charts'!$A$17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elete val="1"/>
          </c:dLbls>
          <c:val>
            <c:numRef>
              <c:f>'4 yr Charts'!$B$17:$AS$17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8635.0</c:v>
                </c:pt>
                <c:pt idx="5" formatCode="&quot;$&quot;#,##0_);[Red]\(&quot;$&quot;#,##0\)">
                  <c:v>28045.0</c:v>
                </c:pt>
                <c:pt idx="6" formatCode="&quot;$&quot;#,##0_);[Red]\(&quot;$&quot;#,##0\)">
                  <c:v>31420.0</c:v>
                </c:pt>
                <c:pt idx="7" formatCode="&quot;$&quot;#,##0_);[Red]\(&quot;$&quot;#,##0\)">
                  <c:v>32055.5</c:v>
                </c:pt>
                <c:pt idx="8" formatCode="&quot;$&quot;#,##0_);[Red]\(&quot;$&quot;#,##0\)">
                  <c:v>28978.0</c:v>
                </c:pt>
                <c:pt idx="9" formatCode="&quot;$&quot;#,##0_);[Red]\(&quot;$&quot;#,##0\)">
                  <c:v>9693.0</c:v>
                </c:pt>
                <c:pt idx="10" formatCode="&quot;$&quot;#,##0_);[Red]\(&quot;$&quot;#,##0\)">
                  <c:v>13758.5</c:v>
                </c:pt>
                <c:pt idx="11" formatCode="&quot;$&quot;#,##0_);[Red]\(&quot;$&quot;#,##0\)">
                  <c:v>28608.5</c:v>
                </c:pt>
                <c:pt idx="12" formatCode="&quot;$&quot;#,##0_);[Red]\(&quot;$&quot;#,##0\)">
                  <c:v>23051.0</c:v>
                </c:pt>
                <c:pt idx="13" formatCode="&quot;$&quot;#,##0_);[Red]\(&quot;$&quot;#,##0\)">
                  <c:v>22926.0</c:v>
                </c:pt>
                <c:pt idx="14" formatCode="&quot;$&quot;#,##0_);[Red]\(&quot;$&quot;#,##0\)">
                  <c:v>24026.75</c:v>
                </c:pt>
                <c:pt idx="15" formatCode="&quot;$&quot;#,##0_);[Red]\(&quot;$&quot;#,##0\)">
                  <c:v>8541.25</c:v>
                </c:pt>
                <c:pt idx="16" formatCode="&quot;$&quot;#,##0_);[Red]\(&quot;$&quot;#,##0\)">
                  <c:v>33795.6</c:v>
                </c:pt>
                <c:pt idx="17" formatCode="&quot;$&quot;#,##0_);[Red]\(&quot;$&quot;#,##0\)">
                  <c:v>56020.6</c:v>
                </c:pt>
                <c:pt idx="18" formatCode="&quot;$&quot;#,##0_);[Red]\(&quot;$&quot;#,##0\)">
                  <c:v>73165.6</c:v>
                </c:pt>
                <c:pt idx="19" formatCode="&quot;$&quot;#,##0_);[Red]\(&quot;$&quot;#,##0\)">
                  <c:v>100665.6</c:v>
                </c:pt>
                <c:pt idx="20" formatCode="&quot;$&quot;#,##0_);[Red]\(&quot;$&quot;#,##0\)">
                  <c:v>81486.25</c:v>
                </c:pt>
                <c:pt idx="21" formatCode="&quot;$&quot;#,##0_);[Red]\(&quot;$&quot;#,##0\)">
                  <c:v>90036.25</c:v>
                </c:pt>
                <c:pt idx="22" formatCode="&quot;$&quot;#,##0_);[Red]\(&quot;$&quot;#,##0\)">
                  <c:v>64350.0</c:v>
                </c:pt>
                <c:pt idx="23" formatCode="&quot;$&quot;#,##0_);[Red]\(&quot;$&quot;#,##0\)">
                  <c:v>36850.0</c:v>
                </c:pt>
                <c:pt idx="24" formatCode="&quot;$&quot;#,##0_);[Red]\(&quot;$&quot;#,##0\)">
                  <c:v>40275.0</c:v>
                </c:pt>
                <c:pt idx="25" formatCode="&quot;$&quot;#,##0_);[Red]\(&quot;$&quot;#,##0\)">
                  <c:v>31377.5</c:v>
                </c:pt>
                <c:pt idx="26" formatCode="&quot;$&quot;#,##0_);[Red]\(&quot;$&quot;#,##0\)">
                  <c:v>31377.5</c:v>
                </c:pt>
                <c:pt idx="27" formatCode="&quot;$&quot;#,##0_);[Red]\(&quot;$&quot;#,##0\)">
                  <c:v>37330.0</c:v>
                </c:pt>
                <c:pt idx="28" formatCode="&quot;$&quot;#,##0_);[Red]\(&quot;$&quot;#,##0\)">
                  <c:v>32580.0</c:v>
                </c:pt>
                <c:pt idx="29" formatCode="&quot;$&quot;#,##0_);[Red]\(&quot;$&quot;#,##0\)">
                  <c:v>30702.5</c:v>
                </c:pt>
                <c:pt idx="30" formatCode="&quot;$&quot;#,##0_);[Red]\(&quot;$&quot;#,##0\)">
                  <c:v>36452.5</c:v>
                </c:pt>
                <c:pt idx="31" formatCode="&quot;$&quot;#,##0_);[Red]\(&quot;$&quot;#,##0\)">
                  <c:v>96287.5</c:v>
                </c:pt>
                <c:pt idx="32" formatCode="&quot;$&quot;#,##0_);[Red]\(&quot;$&quot;#,##0\)">
                  <c:v>91537.5</c:v>
                </c:pt>
                <c:pt idx="33" formatCode="&quot;$&quot;#,##0_);[Red]\(&quot;$&quot;#,##0\)">
                  <c:v>81537.5</c:v>
                </c:pt>
                <c:pt idx="34" formatCode="&quot;$&quot;#,##0_);[Red]\(&quot;$&quot;#,##0\)">
                  <c:v>75787.5</c:v>
                </c:pt>
                <c:pt idx="35" formatCode="&quot;$&quot;#,##0_);[Red]\(&quot;$&quot;#,##0\)">
                  <c:v>10000.0</c:v>
                </c:pt>
                <c:pt idx="36" formatCode="&quot;$&quot;#,##0_);[Red]\(&quot;$&quot;#,##0\)">
                  <c:v>10000.0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2141322024"/>
        <c:axId val="2141327864"/>
      </c:areaChart>
      <c:catAx>
        <c:axId val="2141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  <a:r>
                  <a:rPr lang="en-US" baseline="0"/>
                  <a:t> 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41327864"/>
        <c:crosses val="autoZero"/>
        <c:auto val="1"/>
        <c:lblAlgn val="ctr"/>
        <c:lblOffset val="100"/>
        <c:noMultiLvlLbl val="0"/>
      </c:catAx>
      <c:valAx>
        <c:axId val="2141327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13220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9617365541592"/>
          <c:y val="0.95306894557898"/>
          <c:w val="0.2903018175651"/>
          <c:h val="0.04003383212222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43</a:t>
            </a:r>
            <a:r>
              <a:rPr lang="en-US" sz="1800" baseline="0"/>
              <a:t> Years IRF Fund Raising: Sectors by % </a:t>
            </a:r>
            <a:endParaRPr lang="en-US" sz="1800"/>
          </a:p>
        </c:rich>
      </c:tx>
      <c:layout/>
      <c:overlay val="0"/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'4 yr Charts'!$A$13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'4 yr Charts'!$B$13:$AS$13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8900.0</c:v>
                </c:pt>
                <c:pt idx="3" formatCode="&quot;$&quot;#,##0_);[Red]\(&quot;$&quot;#,##0\)">
                  <c:v>6675.0</c:v>
                </c:pt>
                <c:pt idx="4" formatCode="&quot;$&quot;#,##0_);[Red]\(&quot;$&quot;#,##0\)">
                  <c:v>7675.0</c:v>
                </c:pt>
                <c:pt idx="5" formatCode="&quot;$&quot;#,##0_);[Red]\(&quot;$&quot;#,##0\)">
                  <c:v>7675.0</c:v>
                </c:pt>
                <c:pt idx="6" formatCode="&quot;$&quot;#,##0_);[Red]\(&quot;$&quot;#,##0\)">
                  <c:v>1000.0</c:v>
                </c:pt>
                <c:pt idx="7" formatCode="&quot;$&quot;#,##0_);[Red]\(&quot;$&quot;#,##0\)">
                  <c:v>1000.0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2687.75</c:v>
                </c:pt>
                <c:pt idx="11" formatCode="&quot;$&quot;#,##0_);[Red]\(&quot;$&quot;#,##0\)">
                  <c:v>2687.75</c:v>
                </c:pt>
                <c:pt idx="12" formatCode="&quot;$&quot;#,##0_);[Red]\(&quot;$&quot;#,##0\)">
                  <c:v>2687.75</c:v>
                </c:pt>
                <c:pt idx="13" formatCode="&quot;$&quot;#,##0_);[Red]\(&quot;$&quot;#,##0\)">
                  <c:v>2687.75</c:v>
                </c:pt>
                <c:pt idx="14" formatCode="&quot;$&quot;#,##0_);[Red]\(&quot;$&quot;#,##0\)">
                  <c:v>14875.0</c:v>
                </c:pt>
                <c:pt idx="15" formatCode="&quot;$&quot;#,##0_);[Red]\(&quot;$&quot;#,##0\)">
                  <c:v>37475.0</c:v>
                </c:pt>
                <c:pt idx="16" formatCode="&quot;$&quot;#,##0_);[Red]\(&quot;$&quot;#,##0\)">
                  <c:v>39725.0</c:v>
                </c:pt>
                <c:pt idx="17" formatCode="&quot;$&quot;#,##0_);[Red]\(&quot;$&quot;#,##0\)">
                  <c:v>39725.0</c:v>
                </c:pt>
                <c:pt idx="18" formatCode="&quot;$&quot;#,##0_);[Red]\(&quot;$&quot;#,##0\)">
                  <c:v>24850.0</c:v>
                </c:pt>
                <c:pt idx="19" formatCode="&quot;$&quot;#,##0_);[Red]\(&quot;$&quot;#,##0\)">
                  <c:v>2250.0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28750.0</c:v>
                </c:pt>
                <c:pt idx="22" formatCode="&quot;$&quot;#,##0_);[Red]\(&quot;$&quot;#,##0\)">
                  <c:v>32000.0</c:v>
                </c:pt>
                <c:pt idx="23" formatCode="&quot;$&quot;#,##0_);[Red]\(&quot;$&quot;#,##0\)">
                  <c:v>38625.0</c:v>
                </c:pt>
                <c:pt idx="24" formatCode="&quot;$&quot;#,##0_);[Red]\(&quot;$&quot;#,##0\)">
                  <c:v>43675.0</c:v>
                </c:pt>
                <c:pt idx="25" formatCode="&quot;$&quot;#,##0_);[Red]\(&quot;$&quot;#,##0\)">
                  <c:v>44175.0</c:v>
                </c:pt>
                <c:pt idx="26" formatCode="&quot;$&quot;#,##0_);[Red]\(&quot;$&quot;#,##0\)">
                  <c:v>68481.25</c:v>
                </c:pt>
                <c:pt idx="27" formatCode="&quot;$&quot;#,##0_);[Red]\(&quot;$&quot;#,##0\)">
                  <c:v>61856.25</c:v>
                </c:pt>
                <c:pt idx="28" formatCode="&quot;$&quot;#,##0_);[Red]\(&quot;$&quot;#,##0\)">
                  <c:v>72340.75</c:v>
                </c:pt>
                <c:pt idx="29" formatCode="&quot;$&quot;#,##0_);[Red]\(&quot;$&quot;#,##0\)">
                  <c:v>43090.75</c:v>
                </c:pt>
                <c:pt idx="30" formatCode="&quot;$&quot;#,##0_);[Red]\(&quot;$&quot;#,##0\)">
                  <c:v>15534.5</c:v>
                </c:pt>
                <c:pt idx="31" formatCode="&quot;$&quot;#,##0_);[Red]\(&quot;$&quot;#,##0\)">
                  <c:v>25193.25</c:v>
                </c:pt>
                <c:pt idx="32" formatCode="&quot;$&quot;#,##0_);[Red]\(&quot;$&quot;#,##0\)">
                  <c:v>15505.5</c:v>
                </c:pt>
                <c:pt idx="33" formatCode="&quot;$&quot;#,##0_);[Red]\(&quot;$&quot;#,##0\)">
                  <c:v>15505.5</c:v>
                </c:pt>
                <c:pt idx="34" formatCode="&quot;$&quot;#,##0_);[Red]\(&quot;$&quot;#,##0\)">
                  <c:v>21505.5</c:v>
                </c:pt>
                <c:pt idx="35" formatCode="&quot;$&quot;#,##0_);[Red]\(&quot;$&quot;#,##0\)">
                  <c:v>11846.75</c:v>
                </c:pt>
                <c:pt idx="36" formatCode="&quot;$&quot;#,##0_);[Red]\(&quot;$&quot;#,##0\)">
                  <c:v>6000.0</c:v>
                </c:pt>
                <c:pt idx="37" formatCode="&quot;$&quot;#,##0_);[Red]\(&quot;$&quot;#,##0\)">
                  <c:v>43212.5</c:v>
                </c:pt>
                <c:pt idx="38" formatCode="&quot;$&quot;#,##0_);[Red]\(&quot;$&quot;#,##0\)">
                  <c:v>48372.5</c:v>
                </c:pt>
                <c:pt idx="39" formatCode="&quot;$&quot;#,##0_);[Red]\(&quot;$&quot;#,##0\)">
                  <c:v>82911.75</c:v>
                </c:pt>
                <c:pt idx="40" formatCode="&quot;$&quot;#,##0_);[Red]\(&quot;$&quot;#,##0\)">
                  <c:v>136036.75</c:v>
                </c:pt>
                <c:pt idx="41" formatCode="&quot;$&quot;#,##0_);[Red]\(&quot;$&quot;#,##0\)">
                  <c:v>98824.25</c:v>
                </c:pt>
                <c:pt idx="42" formatCode="&quot;$&quot;#,##0_);[Red]\(&quot;$&quot;#,##0\)">
                  <c:v>89539.25</c:v>
                </c:pt>
                <c:pt idx="43" formatCode="&quot;$&quot;#,##0_);[Red]\(&quot;$&quot;#,##0\)">
                  <c:v>55000.0</c:v>
                </c:pt>
              </c:numCache>
            </c:numRef>
          </c:val>
        </c:ser>
        <c:ser>
          <c:idx val="2"/>
          <c:order val="1"/>
          <c:tx>
            <c:strRef>
              <c:f>'4 yr Charts'!$A$14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'4 yr Charts'!$B$14:$AS$14</c:f>
              <c:numCache>
                <c:formatCode>General</c:formatCode>
                <c:ptCount val="44"/>
                <c:pt idx="0">
                  <c:v>60600.0</c:v>
                </c:pt>
                <c:pt idx="1">
                  <c:v>47700.0</c:v>
                </c:pt>
                <c:pt idx="2" formatCode="&quot;$&quot;#,##0_);[Red]\(&quot;$&quot;#,##0\)">
                  <c:v>47916.66666666666</c:v>
                </c:pt>
                <c:pt idx="3" formatCode="&quot;$&quot;#,##0_);[Red]\(&quot;$&quot;#,##0\)">
                  <c:v>42262.5</c:v>
                </c:pt>
                <c:pt idx="4" formatCode="&quot;$&quot;#,##0_);[Red]\(&quot;$&quot;#,##0\)">
                  <c:v>34195.0</c:v>
                </c:pt>
                <c:pt idx="5" formatCode="&quot;$&quot;#,##0_);[Red]\(&quot;$&quot;#,##0\)">
                  <c:v>26057.5</c:v>
                </c:pt>
                <c:pt idx="6" formatCode="&quot;$&quot;#,##0_);[Red]\(&quot;$&quot;#,##0\)">
                  <c:v>16845.0</c:v>
                </c:pt>
                <c:pt idx="7" formatCode="&quot;$&quot;#,##0_);[Red]\(&quot;$&quot;#,##0\)">
                  <c:v>32288.75</c:v>
                </c:pt>
                <c:pt idx="8" formatCode="&quot;$&quot;#,##0_);[Red]\(&quot;$&quot;#,##0\)">
                  <c:v>26956.25</c:v>
                </c:pt>
                <c:pt idx="9" formatCode="&quot;$&quot;#,##0_);[Red]\(&quot;$&quot;#,##0\)">
                  <c:v>28121.75</c:v>
                </c:pt>
                <c:pt idx="10" formatCode="&quot;$&quot;#,##0_);[Red]\(&quot;$&quot;#,##0\)">
                  <c:v>32780.5</c:v>
                </c:pt>
                <c:pt idx="11" formatCode="&quot;$&quot;#,##0_);[Red]\(&quot;$&quot;#,##0\)">
                  <c:v>13567.75</c:v>
                </c:pt>
                <c:pt idx="12" formatCode="&quot;$&quot;#,##0_);[Red]\(&quot;$&quot;#,##0\)">
                  <c:v>15757.0</c:v>
                </c:pt>
                <c:pt idx="13" formatCode="&quot;$&quot;#,##0_);[Red]\(&quot;$&quot;#,##0\)">
                  <c:v>27369.66666666667</c:v>
                </c:pt>
                <c:pt idx="14" formatCode="&quot;$&quot;#,##0_);[Red]\(&quot;$&quot;#,##0\)">
                  <c:v>44658.0</c:v>
                </c:pt>
                <c:pt idx="15" formatCode="&quot;$&quot;#,##0_);[Red]\(&quot;$&quot;#,##0\)">
                  <c:v>107275.0</c:v>
                </c:pt>
                <c:pt idx="16" formatCode="&quot;$&quot;#,##0_);[Red]\(&quot;$&quot;#,##0\)">
                  <c:v>84206.25</c:v>
                </c:pt>
                <c:pt idx="17" formatCode="&quot;$&quot;#,##0_);[Red]\(&quot;$&quot;#,##0\)">
                  <c:v>98358.33333333333</c:v>
                </c:pt>
                <c:pt idx="18" formatCode="&quot;$&quot;#,##0_);[Red]\(&quot;$&quot;#,##0\)">
                  <c:v>106537.5</c:v>
                </c:pt>
                <c:pt idx="19" formatCode="&quot;$&quot;#,##0_);[Red]\(&quot;$&quot;#,##0\)">
                  <c:v>22500.0</c:v>
                </c:pt>
                <c:pt idx="20" formatCode="&quot;$&quot;#,##0_);[Red]\(&quot;$&quot;#,##0\)">
                  <c:v>20150.0</c:v>
                </c:pt>
                <c:pt idx="21" formatCode="&quot;$&quot;#,##0_);[Red]\(&quot;$&quot;#,##0\)">
                  <c:v>62651.0</c:v>
                </c:pt>
                <c:pt idx="22" formatCode="&quot;$&quot;#,##0_);[Red]\(&quot;$&quot;#,##0\)">
                  <c:v>164195.5</c:v>
                </c:pt>
                <c:pt idx="23" formatCode="&quot;$&quot;#,##0_);[Red]\(&quot;$&quot;#,##0\)">
                  <c:v>208927.3333333333</c:v>
                </c:pt>
                <c:pt idx="24" formatCode="&quot;$&quot;#,##0_);[Red]\(&quot;$&quot;#,##0\)">
                  <c:v>229114.7133333333</c:v>
                </c:pt>
                <c:pt idx="25" formatCode="&quot;$&quot;#,##0_);[Red]\(&quot;$&quot;#,##0\)">
                  <c:v>195213.7133333333</c:v>
                </c:pt>
                <c:pt idx="26" formatCode="&quot;$&quot;#,##0_);[Red]\(&quot;$&quot;#,##0\)">
                  <c:v>58406.07</c:v>
                </c:pt>
                <c:pt idx="27" formatCode="&quot;$&quot;#,##0_);[Red]\(&quot;$&quot;#,##0\)">
                  <c:v>43937.38</c:v>
                </c:pt>
                <c:pt idx="28" formatCode="&quot;$&quot;#,##0_);[Red]\(&quot;$&quot;#,##0\)">
                  <c:v>29642.33333333333</c:v>
                </c:pt>
                <c:pt idx="29" formatCode="&quot;$&quot;#,##0_);[Red]\(&quot;$&quot;#,##0\)">
                  <c:v>64809.0</c:v>
                </c:pt>
                <c:pt idx="30" formatCode="&quot;$&quot;#,##0_);[Red]\(&quot;$&quot;#,##0\)">
                  <c:v>51515.5</c:v>
                </c:pt>
                <c:pt idx="31" formatCode="&quot;$&quot;#,##0_);[Red]\(&quot;$&quot;#,##0\)">
                  <c:v>59440.5</c:v>
                </c:pt>
                <c:pt idx="32" formatCode="&quot;$&quot;#,##0_);[Red]\(&quot;$&quot;#,##0\)">
                  <c:v>102446.25</c:v>
                </c:pt>
                <c:pt idx="33" formatCode="&quot;$&quot;#,##0_);[Red]\(&quot;$&quot;#,##0\)">
                  <c:v>77684.75</c:v>
                </c:pt>
                <c:pt idx="34" formatCode="&quot;$&quot;#,##0_);[Red]\(&quot;$&quot;#,##0\)">
                  <c:v>137026.0</c:v>
                </c:pt>
                <c:pt idx="35" formatCode="&quot;$&quot;#,##0_);[Red]\(&quot;$&quot;#,##0\)">
                  <c:v>167134.6666666667</c:v>
                </c:pt>
                <c:pt idx="36" formatCode="&quot;$&quot;#,##0_);[Red]\(&quot;$&quot;#,##0\)">
                  <c:v>122757.6666666667</c:v>
                </c:pt>
                <c:pt idx="37" formatCode="&quot;$&quot;#,##0_);[Red]\(&quot;$&quot;#,##0\)">
                  <c:v>130289.6666666667</c:v>
                </c:pt>
                <c:pt idx="38" formatCode="&quot;$&quot;#,##0_);[Red]\(&quot;$&quot;#,##0\)">
                  <c:v>70934.5</c:v>
                </c:pt>
                <c:pt idx="39" formatCode="&quot;$&quot;#,##0_);[Red]\(&quot;$&quot;#,##0\)">
                  <c:v>57798.33333333334</c:v>
                </c:pt>
                <c:pt idx="40" formatCode="&quot;$&quot;#,##0_);[Red]\(&quot;$&quot;#,##0\)">
                  <c:v>83495.33333333333</c:v>
                </c:pt>
                <c:pt idx="41" formatCode="&quot;$&quot;#,##0_);[Red]\(&quot;$&quot;#,##0\)">
                  <c:v>62987.33333333334</c:v>
                </c:pt>
                <c:pt idx="42" formatCode="&quot;$&quot;#,##0_);[Red]\(&quot;$&quot;#,##0\)">
                  <c:v>62987.33333333334</c:v>
                </c:pt>
                <c:pt idx="43" formatCode="&quot;$&quot;#,##0_);[Red]\(&quot;$&quot;#,##0\)">
                  <c:v>107018.0</c:v>
                </c:pt>
              </c:numCache>
            </c:numRef>
          </c:val>
        </c:ser>
        <c:ser>
          <c:idx val="3"/>
          <c:order val="2"/>
          <c:tx>
            <c:strRef>
              <c:f>'4 yr Charts'!$A$15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00FF00"/>
            </a:solidFill>
          </c:spPr>
          <c:val>
            <c:numRef>
              <c:f>'4 yr Charts'!$B$15:$AS$15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14136.75</c:v>
                </c:pt>
                <c:pt idx="4" formatCode="&quot;$&quot;#,##0_);[Red]\(&quot;$&quot;#,##0\)">
                  <c:v>14136.75</c:v>
                </c:pt>
                <c:pt idx="5" formatCode="&quot;$&quot;#,##0_);[Red]\(&quot;$&quot;#,##0\)">
                  <c:v>19136.75</c:v>
                </c:pt>
                <c:pt idx="6" formatCode="&quot;$&quot;#,##0_);[Red]\(&quot;$&quot;#,##0\)">
                  <c:v>38073.0</c:v>
                </c:pt>
                <c:pt idx="7" formatCode="&quot;$&quot;#,##0_);[Red]\(&quot;$&quot;#,##0\)">
                  <c:v>73793.5</c:v>
                </c:pt>
                <c:pt idx="8" formatCode="&quot;$&quot;#,##0_);[Red]\(&quot;$&quot;#,##0\)">
                  <c:v>125360.25</c:v>
                </c:pt>
                <c:pt idx="9" formatCode="&quot;$&quot;#,##0_);[Red]\(&quot;$&quot;#,##0\)">
                  <c:v>128996.25</c:v>
                </c:pt>
                <c:pt idx="10" formatCode="&quot;$&quot;#,##0_);[Red]\(&quot;$&quot;#,##0\)">
                  <c:v>118802.25</c:v>
                </c:pt>
                <c:pt idx="11" formatCode="&quot;$&quot;#,##0_);[Red]\(&quot;$&quot;#,##0\)">
                  <c:v>68945.0</c:v>
                </c:pt>
                <c:pt idx="12" formatCode="&quot;$&quot;#,##0_);[Red]\(&quot;$&quot;#,##0\)">
                  <c:v>64870.75</c:v>
                </c:pt>
                <c:pt idx="13" formatCode="&quot;$&quot;#,##0_);[Red]\(&quot;$&quot;#,##0\)">
                  <c:v>91234.75</c:v>
                </c:pt>
                <c:pt idx="14" formatCode="&quot;$&quot;#,##0_);[Red]\(&quot;$&quot;#,##0\)">
                  <c:v>117367.5</c:v>
                </c:pt>
                <c:pt idx="15" formatCode="&quot;$&quot;#,##0_);[Red]\(&quot;$&quot;#,##0\)">
                  <c:v>117367.5</c:v>
                </c:pt>
                <c:pt idx="16" formatCode="&quot;$&quot;#,##0_);[Red]\(&quot;$&quot;#,##0\)">
                  <c:v>69875.0</c:v>
                </c:pt>
                <c:pt idx="17" formatCode="&quot;$&quot;#,##0_);[Red]\(&quot;$&quot;#,##0\)">
                  <c:v>34875.0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11750.0</c:v>
                </c:pt>
                <c:pt idx="21" formatCode="&quot;$&quot;#,##0_);[Red]\(&quot;$&quot;#,##0\)">
                  <c:v>11750.0</c:v>
                </c:pt>
                <c:pt idx="22" formatCode="&quot;$&quot;#,##0_);[Red]\(&quot;$&quot;#,##0\)">
                  <c:v>11750.0</c:v>
                </c:pt>
                <c:pt idx="23" formatCode="&quot;$&quot;#,##0_);[Red]\(&quot;$&quot;#,##0\)">
                  <c:v>12375.0</c:v>
                </c:pt>
                <c:pt idx="24" formatCode="&quot;$&quot;#,##0_);[Red]\(&quot;$&quot;#,##0\)">
                  <c:v>2125.0</c:v>
                </c:pt>
                <c:pt idx="25" formatCode="&quot;$&quot;#,##0_);[Red]\(&quot;$&quot;#,##0\)">
                  <c:v>10875.0</c:v>
                </c:pt>
                <c:pt idx="26" formatCode="&quot;$&quot;#,##0_);[Red]\(&quot;$&quot;#,##0\)">
                  <c:v>10875.0</c:v>
                </c:pt>
                <c:pt idx="27" formatCode="&quot;$&quot;#,##0_);[Red]\(&quot;$&quot;#,##0\)">
                  <c:v>10250.0</c:v>
                </c:pt>
                <c:pt idx="28" formatCode="&quot;$&quot;#,##0_);[Red]\(&quot;$&quot;#,##0\)">
                  <c:v>8750.0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2500.0</c:v>
                </c:pt>
                <c:pt idx="31" formatCode="&quot;$&quot;#,##0_);[Red]\(&quot;$&quot;#,##0\)">
                  <c:v>2500.0</c:v>
                </c:pt>
                <c:pt idx="32" formatCode="&quot;$&quot;#,##0_);[Red]\(&quot;$&quot;#,##0\)">
                  <c:v>2500.0</c:v>
                </c:pt>
                <c:pt idx="33" formatCode="&quot;$&quot;#,##0_);[Red]\(&quot;$&quot;#,##0\)">
                  <c:v>2500.0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61167.0</c:v>
                </c:pt>
                <c:pt idx="36" formatCode="&quot;$&quot;#,##0_);[Red]\(&quot;$&quot;#,##0\)">
                  <c:v>63750.25</c:v>
                </c:pt>
                <c:pt idx="37" formatCode="&quot;$&quot;#,##0_);[Red]\(&quot;$&quot;#,##0\)">
                  <c:v>95510.0</c:v>
                </c:pt>
                <c:pt idx="38" formatCode="&quot;$&quot;#,##0_);[Red]\(&quot;$&quot;#,##0\)">
                  <c:v>101151.0</c:v>
                </c:pt>
                <c:pt idx="39" formatCode="&quot;$&quot;#,##0_);[Red]\(&quot;$&quot;#,##0\)">
                  <c:v>81979.5</c:v>
                </c:pt>
                <c:pt idx="40" formatCode="&quot;$&quot;#,##0_);[Red]\(&quot;$&quot;#,##0\)">
                  <c:v>79396.25</c:v>
                </c:pt>
                <c:pt idx="41" formatCode="&quot;$&quot;#,##0_);[Red]\(&quot;$&quot;#,##0\)">
                  <c:v>47636.5</c:v>
                </c:pt>
                <c:pt idx="42" formatCode="&quot;$&quot;#,##0_);[Red]\(&quot;$&quot;#,##0\)">
                  <c:v>62805.0</c:v>
                </c:pt>
                <c:pt idx="43" formatCode="&quot;$&quot;#,##0_);[Red]\(&quot;$&quot;#,##0\)">
                  <c:v>25809.5</c:v>
                </c:pt>
              </c:numCache>
            </c:numRef>
          </c:val>
        </c:ser>
        <c:ser>
          <c:idx val="4"/>
          <c:order val="3"/>
          <c:tx>
            <c:strRef>
              <c:f>'4 yr Charts'!$A$16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'4 yr Charts'!$B$16:$AS$16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1750.0</c:v>
                </c:pt>
                <c:pt idx="8" formatCode="&quot;$&quot;#,##0_);[Red]\(&quot;$&quot;#,##0\)">
                  <c:v>1750.0</c:v>
                </c:pt>
                <c:pt idx="9" formatCode="&quot;$&quot;#,##0_);[Red]\(&quot;$&quot;#,##0\)">
                  <c:v>6557.0</c:v>
                </c:pt>
                <c:pt idx="10" formatCode="&quot;$&quot;#,##0_);[Red]\(&quot;$&quot;#,##0\)">
                  <c:v>6557.0</c:v>
                </c:pt>
                <c:pt idx="11" formatCode="&quot;$&quot;#,##0_);[Red]\(&quot;$&quot;#,##0\)">
                  <c:v>4807.0</c:v>
                </c:pt>
                <c:pt idx="12" formatCode="&quot;$&quot;#,##0_);[Red]\(&quot;$&quot;#,##0\)">
                  <c:v>70868.75</c:v>
                </c:pt>
                <c:pt idx="13" formatCode="&quot;$&quot;#,##0_);[Red]\(&quot;$&quot;#,##0\)">
                  <c:v>78763.5</c:v>
                </c:pt>
                <c:pt idx="14" formatCode="&quot;$&quot;#,##0_);[Red]\(&quot;$&quot;#,##0\)">
                  <c:v>98919.0</c:v>
                </c:pt>
                <c:pt idx="15" formatCode="&quot;$&quot;#,##0_);[Red]\(&quot;$&quot;#,##0\)">
                  <c:v>100169.0</c:v>
                </c:pt>
                <c:pt idx="16" formatCode="&quot;$&quot;#,##0_);[Red]\(&quot;$&quot;#,##0\)">
                  <c:v>156087.25</c:v>
                </c:pt>
                <c:pt idx="17" formatCode="&quot;$&quot;#,##0_);[Red]\(&quot;$&quot;#,##0\)">
                  <c:v>143385.5</c:v>
                </c:pt>
                <c:pt idx="18" formatCode="&quot;$&quot;#,##0_);[Red]\(&quot;$&quot;#,##0\)">
                  <c:v>282605.0</c:v>
                </c:pt>
                <c:pt idx="19" formatCode="&quot;$&quot;#,##0_);[Red]\(&quot;$&quot;#,##0\)">
                  <c:v>281355.0</c:v>
                </c:pt>
                <c:pt idx="20" formatCode="&quot;$&quot;#,##0_);[Red]\(&quot;$&quot;#,##0\)">
                  <c:v>182300.0</c:v>
                </c:pt>
                <c:pt idx="21" formatCode="&quot;$&quot;#,##0_);[Red]\(&quot;$&quot;#,##0\)">
                  <c:v>203640.0</c:v>
                </c:pt>
                <c:pt idx="22" formatCode="&quot;$&quot;#,##0_);[Red]\(&quot;$&quot;#,##0\)">
                  <c:v>73765.0</c:v>
                </c:pt>
                <c:pt idx="23" formatCode="&quot;$&quot;#,##0_);[Red]\(&quot;$&quot;#,##0\)">
                  <c:v>76669.25</c:v>
                </c:pt>
                <c:pt idx="24" formatCode="&quot;$&quot;#,##0_);[Red]\(&quot;$&quot;#,##0\)">
                  <c:v>53744.25</c:v>
                </c:pt>
                <c:pt idx="25" formatCode="&quot;$&quot;#,##0_);[Red]\(&quot;$&quot;#,##0\)">
                  <c:v>32404.25</c:v>
                </c:pt>
                <c:pt idx="26" formatCode="&quot;$&quot;#,##0_);[Red]\(&quot;$&quot;#,##0\)">
                  <c:v>2904.25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5"/>
          <c:order val="4"/>
          <c:tx>
            <c:strRef>
              <c:f>'4 yr Charts'!$A$17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val>
            <c:numRef>
              <c:f>'4 yr Charts'!$B$17:$AS$17</c:f>
              <c:numCache>
                <c:formatCode>General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8635.0</c:v>
                </c:pt>
                <c:pt idx="5" formatCode="&quot;$&quot;#,##0_);[Red]\(&quot;$&quot;#,##0\)">
                  <c:v>28045.0</c:v>
                </c:pt>
                <c:pt idx="6" formatCode="&quot;$&quot;#,##0_);[Red]\(&quot;$&quot;#,##0\)">
                  <c:v>31420.0</c:v>
                </c:pt>
                <c:pt idx="7" formatCode="&quot;$&quot;#,##0_);[Red]\(&quot;$&quot;#,##0\)">
                  <c:v>32055.5</c:v>
                </c:pt>
                <c:pt idx="8" formatCode="&quot;$&quot;#,##0_);[Red]\(&quot;$&quot;#,##0\)">
                  <c:v>28978.0</c:v>
                </c:pt>
                <c:pt idx="9" formatCode="&quot;$&quot;#,##0_);[Red]\(&quot;$&quot;#,##0\)">
                  <c:v>9693.0</c:v>
                </c:pt>
                <c:pt idx="10" formatCode="&quot;$&quot;#,##0_);[Red]\(&quot;$&quot;#,##0\)">
                  <c:v>13758.5</c:v>
                </c:pt>
                <c:pt idx="11" formatCode="&quot;$&quot;#,##0_);[Red]\(&quot;$&quot;#,##0\)">
                  <c:v>28608.5</c:v>
                </c:pt>
                <c:pt idx="12" formatCode="&quot;$&quot;#,##0_);[Red]\(&quot;$&quot;#,##0\)">
                  <c:v>23051.0</c:v>
                </c:pt>
                <c:pt idx="13" formatCode="&quot;$&quot;#,##0_);[Red]\(&quot;$&quot;#,##0\)">
                  <c:v>22926.0</c:v>
                </c:pt>
                <c:pt idx="14" formatCode="&quot;$&quot;#,##0_);[Red]\(&quot;$&quot;#,##0\)">
                  <c:v>24026.75</c:v>
                </c:pt>
                <c:pt idx="15" formatCode="&quot;$&quot;#,##0_);[Red]\(&quot;$&quot;#,##0\)">
                  <c:v>8541.25</c:v>
                </c:pt>
                <c:pt idx="16" formatCode="&quot;$&quot;#,##0_);[Red]\(&quot;$&quot;#,##0\)">
                  <c:v>33795.6</c:v>
                </c:pt>
                <c:pt idx="17" formatCode="&quot;$&quot;#,##0_);[Red]\(&quot;$&quot;#,##0\)">
                  <c:v>56020.6</c:v>
                </c:pt>
                <c:pt idx="18" formatCode="&quot;$&quot;#,##0_);[Red]\(&quot;$&quot;#,##0\)">
                  <c:v>73165.6</c:v>
                </c:pt>
                <c:pt idx="19" formatCode="&quot;$&quot;#,##0_);[Red]\(&quot;$&quot;#,##0\)">
                  <c:v>100665.6</c:v>
                </c:pt>
                <c:pt idx="20" formatCode="&quot;$&quot;#,##0_);[Red]\(&quot;$&quot;#,##0\)">
                  <c:v>81486.25</c:v>
                </c:pt>
                <c:pt idx="21" formatCode="&quot;$&quot;#,##0_);[Red]\(&quot;$&quot;#,##0\)">
                  <c:v>90036.25</c:v>
                </c:pt>
                <c:pt idx="22" formatCode="&quot;$&quot;#,##0_);[Red]\(&quot;$&quot;#,##0\)">
                  <c:v>64350.0</c:v>
                </c:pt>
                <c:pt idx="23" formatCode="&quot;$&quot;#,##0_);[Red]\(&quot;$&quot;#,##0\)">
                  <c:v>36850.0</c:v>
                </c:pt>
                <c:pt idx="24" formatCode="&quot;$&quot;#,##0_);[Red]\(&quot;$&quot;#,##0\)">
                  <c:v>40275.0</c:v>
                </c:pt>
                <c:pt idx="25" formatCode="&quot;$&quot;#,##0_);[Red]\(&quot;$&quot;#,##0\)">
                  <c:v>31377.5</c:v>
                </c:pt>
                <c:pt idx="26" formatCode="&quot;$&quot;#,##0_);[Red]\(&quot;$&quot;#,##0\)">
                  <c:v>31377.5</c:v>
                </c:pt>
                <c:pt idx="27" formatCode="&quot;$&quot;#,##0_);[Red]\(&quot;$&quot;#,##0\)">
                  <c:v>37330.0</c:v>
                </c:pt>
                <c:pt idx="28" formatCode="&quot;$&quot;#,##0_);[Red]\(&quot;$&quot;#,##0\)">
                  <c:v>32580.0</c:v>
                </c:pt>
                <c:pt idx="29" formatCode="&quot;$&quot;#,##0_);[Red]\(&quot;$&quot;#,##0\)">
                  <c:v>30702.5</c:v>
                </c:pt>
                <c:pt idx="30" formatCode="&quot;$&quot;#,##0_);[Red]\(&quot;$&quot;#,##0\)">
                  <c:v>36452.5</c:v>
                </c:pt>
                <c:pt idx="31" formatCode="&quot;$&quot;#,##0_);[Red]\(&quot;$&quot;#,##0\)">
                  <c:v>96287.5</c:v>
                </c:pt>
                <c:pt idx="32" formatCode="&quot;$&quot;#,##0_);[Red]\(&quot;$&quot;#,##0\)">
                  <c:v>91537.5</c:v>
                </c:pt>
                <c:pt idx="33" formatCode="&quot;$&quot;#,##0_);[Red]\(&quot;$&quot;#,##0\)">
                  <c:v>81537.5</c:v>
                </c:pt>
                <c:pt idx="34" formatCode="&quot;$&quot;#,##0_);[Red]\(&quot;$&quot;#,##0\)">
                  <c:v>75787.5</c:v>
                </c:pt>
                <c:pt idx="35" formatCode="&quot;$&quot;#,##0_);[Red]\(&quot;$&quot;#,##0\)">
                  <c:v>10000.0</c:v>
                </c:pt>
                <c:pt idx="36" formatCode="&quot;$&quot;#,##0_);[Red]\(&quot;$&quot;#,##0\)">
                  <c:v>10000.0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207880"/>
        <c:axId val="2141204808"/>
      </c:areaChart>
      <c:catAx>
        <c:axId val="2141207880"/>
        <c:scaling>
          <c:orientation val="minMax"/>
        </c:scaling>
        <c:delete val="0"/>
        <c:axPos val="b"/>
        <c:majorTickMark val="none"/>
        <c:minorTickMark val="none"/>
        <c:tickLblPos val="low"/>
        <c:crossAx val="2141204808"/>
        <c:crosses val="autoZero"/>
        <c:auto val="1"/>
        <c:lblAlgn val="ctr"/>
        <c:lblOffset val="100"/>
        <c:noMultiLvlLbl val="0"/>
      </c:catAx>
      <c:valAx>
        <c:axId val="214120480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141207880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43 years IRF Fund Raising: Year-by-Year </a:t>
            </a:r>
            <a:r>
              <a:rPr lang="en-US" sz="1800" b="1" i="0" baseline="0">
                <a:effectLst/>
              </a:rPr>
              <a:t>(Constant Dollars)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332184864783125"/>
          <c:y val="0.04183390061411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439050263739802"/>
          <c:y val="0.0134428686023104"/>
          <c:w val="0.888435532881266"/>
          <c:h val="0.881323246117819"/>
        </c:manualLayout>
      </c:layout>
      <c:areaChart>
        <c:grouping val="stacked"/>
        <c:varyColors val="0"/>
        <c:ser>
          <c:idx val="0"/>
          <c:order val="0"/>
          <c:tx>
            <c:strRef>
              <c:f>'4 yr Charts Constant $'!$A$12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'4 yr Charts Constant $'!$B$12:$AS$12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105118.1102362205</c:v>
                </c:pt>
                <c:pt idx="3">
                  <c:v>0.0</c:v>
                </c:pt>
                <c:pt idx="4">
                  <c:v>13201.3201320132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23021.41327623126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106060.606060606</c:v>
                </c:pt>
                <c:pt idx="15">
                  <c:v>157491.2891986063</c:v>
                </c:pt>
                <c:pt idx="16">
                  <c:v>15358.36177474403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166184.971098266</c:v>
                </c:pt>
                <c:pt idx="22">
                  <c:v>18361.58192090395</c:v>
                </c:pt>
                <c:pt idx="23">
                  <c:v>36602.20994475138</c:v>
                </c:pt>
                <c:pt idx="24">
                  <c:v>27297.2972972973</c:v>
                </c:pt>
                <c:pt idx="25">
                  <c:v>155172.4137931034</c:v>
                </c:pt>
                <c:pt idx="26">
                  <c:v>143522.1354166667</c:v>
                </c:pt>
                <c:pt idx="27">
                  <c:v>0.0</c:v>
                </c:pt>
                <c:pt idx="28">
                  <c:v>78955.52731893265</c:v>
                </c:pt>
                <c:pt idx="29">
                  <c:v>0.0</c:v>
                </c:pt>
                <c:pt idx="30">
                  <c:v>0.0</c:v>
                </c:pt>
                <c:pt idx="31">
                  <c:v>46269.46107784432</c:v>
                </c:pt>
                <c:pt idx="32">
                  <c:v>27449.53051643193</c:v>
                </c:pt>
                <c:pt idx="33">
                  <c:v>0.0</c:v>
                </c:pt>
                <c:pt idx="34">
                  <c:v>26726.0579064588</c:v>
                </c:pt>
                <c:pt idx="35">
                  <c:v>0.0</c:v>
                </c:pt>
                <c:pt idx="36">
                  <c:v>0.0</c:v>
                </c:pt>
                <c:pt idx="37">
                  <c:v>152980.4727646454</c:v>
                </c:pt>
                <c:pt idx="38">
                  <c:v>45136.50151668352</c:v>
                </c:pt>
                <c:pt idx="39">
                  <c:v>139130.9164149043</c:v>
                </c:pt>
                <c:pt idx="40">
                  <c:v>210187.9327398615</c:v>
                </c:pt>
                <c:pt idx="41">
                  <c:v>0.0</c:v>
                </c:pt>
                <c:pt idx="42">
                  <c:v>7156.488549618321</c:v>
                </c:pt>
                <c:pt idx="43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'4 yr Charts Constant $'!$A$13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'4 yr Charts Constant $'!$B$13:$AS$13</c:f>
              <c:numCache>
                <c:formatCode>#,##0;\-#,##0</c:formatCode>
                <c:ptCount val="44"/>
                <c:pt idx="0">
                  <c:v>260085.8369098712</c:v>
                </c:pt>
                <c:pt idx="1">
                  <c:v>142622.9508196721</c:v>
                </c:pt>
                <c:pt idx="2">
                  <c:v>190354.3307086614</c:v>
                </c:pt>
                <c:pt idx="3">
                  <c:v>92673.99267399267</c:v>
                </c:pt>
                <c:pt idx="4">
                  <c:v>93498.3498349835</c:v>
                </c:pt>
                <c:pt idx="5">
                  <c:v>7009.345794392523</c:v>
                </c:pt>
                <c:pt idx="6">
                  <c:v>33823.52941176471</c:v>
                </c:pt>
                <c:pt idx="7">
                  <c:v>240538.6740331492</c:v>
                </c:pt>
                <c:pt idx="8">
                  <c:v>17994.85861182519</c:v>
                </c:pt>
                <c:pt idx="9">
                  <c:v>16301.88679245283</c:v>
                </c:pt>
                <c:pt idx="10">
                  <c:v>64528.9079229122</c:v>
                </c:pt>
                <c:pt idx="11">
                  <c:v>20448.0</c:v>
                </c:pt>
                <c:pt idx="12">
                  <c:v>0.0</c:v>
                </c:pt>
                <c:pt idx="13">
                  <c:v>77029.52029520295</c:v>
                </c:pt>
                <c:pt idx="14">
                  <c:v>146167.5579322638</c:v>
                </c:pt>
                <c:pt idx="15">
                  <c:v>345078.3972125435</c:v>
                </c:pt>
                <c:pt idx="16">
                  <c:v>25597.26962457338</c:v>
                </c:pt>
                <c:pt idx="17">
                  <c:v>0.0</c:v>
                </c:pt>
                <c:pt idx="18">
                  <c:v>0.0</c:v>
                </c:pt>
                <c:pt idx="19">
                  <c:v>46082.94930875576</c:v>
                </c:pt>
                <c:pt idx="20">
                  <c:v>15236.68639053254</c:v>
                </c:pt>
                <c:pt idx="21">
                  <c:v>213371.387283237</c:v>
                </c:pt>
                <c:pt idx="22">
                  <c:v>662187.8531073447</c:v>
                </c:pt>
                <c:pt idx="23">
                  <c:v>0.0</c:v>
                </c:pt>
                <c:pt idx="24">
                  <c:v>95759.64864864865</c:v>
                </c:pt>
                <c:pt idx="25">
                  <c:v>60941.64456233422</c:v>
                </c:pt>
                <c:pt idx="26">
                  <c:v>0.0</c:v>
                </c:pt>
                <c:pt idx="27">
                  <c:v>19305.0193050193</c:v>
                </c:pt>
                <c:pt idx="28">
                  <c:v>35548.91994917408</c:v>
                </c:pt>
                <c:pt idx="29">
                  <c:v>188840.3990024938</c:v>
                </c:pt>
                <c:pt idx="30">
                  <c:v>14171.74177831912</c:v>
                </c:pt>
                <c:pt idx="31">
                  <c:v>55928.14371257486</c:v>
                </c:pt>
                <c:pt idx="32">
                  <c:v>234741.7840375587</c:v>
                </c:pt>
                <c:pt idx="33">
                  <c:v>60165.32721010333</c:v>
                </c:pt>
                <c:pt idx="34">
                  <c:v>277282.85077951</c:v>
                </c:pt>
                <c:pt idx="35">
                  <c:v>0.0</c:v>
                </c:pt>
                <c:pt idx="36">
                  <c:v>70019.89528795811</c:v>
                </c:pt>
                <c:pt idx="37">
                  <c:v>77081.19218910586</c:v>
                </c:pt>
                <c:pt idx="38">
                  <c:v>0.0</c:v>
                </c:pt>
                <c:pt idx="39">
                  <c:v>31748.23766364552</c:v>
                </c:pt>
                <c:pt idx="40">
                  <c:v>142393.6696340257</c:v>
                </c:pt>
                <c:pt idx="41">
                  <c:v>13083.49514563107</c:v>
                </c:pt>
                <c:pt idx="42">
                  <c:v>0.0</c:v>
                </c:pt>
                <c:pt idx="43">
                  <c:v>154502.3607176582</c:v>
                </c:pt>
              </c:numCache>
            </c:numRef>
          </c:val>
        </c:ser>
        <c:ser>
          <c:idx val="2"/>
          <c:order val="2"/>
          <c:tx>
            <c:strRef>
              <c:f>'4 yr Charts Constant $'!$A$14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val>
            <c:numRef>
              <c:f>'4 yr Charts Constant $'!$B$14:$AS$14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207131.8681318681</c:v>
                </c:pt>
                <c:pt idx="4">
                  <c:v>0.0</c:v>
                </c:pt>
                <c:pt idx="5">
                  <c:v>62305.29595015576</c:v>
                </c:pt>
                <c:pt idx="6">
                  <c:v>222779.4117647059</c:v>
                </c:pt>
                <c:pt idx="7">
                  <c:v>550908.8397790055</c:v>
                </c:pt>
                <c:pt idx="8">
                  <c:v>530249.357326478</c:v>
                </c:pt>
                <c:pt idx="9">
                  <c:v>81471.69811320754</c:v>
                </c:pt>
                <c:pt idx="10">
                  <c:v>74880.08565310492</c:v>
                </c:pt>
                <c:pt idx="11">
                  <c:v>0.0</c:v>
                </c:pt>
                <c:pt idx="12">
                  <c:v>363231.3575525812</c:v>
                </c:pt>
                <c:pt idx="13">
                  <c:v>258302.5830258302</c:v>
                </c:pt>
                <c:pt idx="14">
                  <c:v>248663.1016042781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69526.6272189349</c:v>
                </c:pt>
                <c:pt idx="21">
                  <c:v>0.0</c:v>
                </c:pt>
                <c:pt idx="22">
                  <c:v>0.0</c:v>
                </c:pt>
                <c:pt idx="23">
                  <c:v>3453.03867403315</c:v>
                </c:pt>
                <c:pt idx="24">
                  <c:v>8108.108108108108</c:v>
                </c:pt>
                <c:pt idx="25">
                  <c:v>46419.09814323607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12180.26796589525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263935.2750809061</c:v>
                </c:pt>
                <c:pt idx="36">
                  <c:v>10819.89528795812</c:v>
                </c:pt>
                <c:pt idx="37">
                  <c:v>130564.2343268243</c:v>
                </c:pt>
                <c:pt idx="38">
                  <c:v>22814.9646107179</c:v>
                </c:pt>
                <c:pt idx="39">
                  <c:v>169166.163141994</c:v>
                </c:pt>
                <c:pt idx="40">
                  <c:v>0.0</c:v>
                </c:pt>
                <c:pt idx="41">
                  <c:v>0.0</c:v>
                </c:pt>
                <c:pt idx="42">
                  <c:v>79425.57251908397</c:v>
                </c:pt>
                <c:pt idx="43">
                  <c:v>18885.74126534467</c:v>
                </c:pt>
              </c:numCache>
            </c:numRef>
          </c:val>
        </c:ser>
        <c:ser>
          <c:idx val="3"/>
          <c:order val="3"/>
          <c:tx>
            <c:strRef>
              <c:f>'4 yr Charts Constant $'!$A$15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'4 yr Charts Constant $'!$B$15:$AS$15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19337.01657458564</c:v>
                </c:pt>
                <c:pt idx="8">
                  <c:v>0.0</c:v>
                </c:pt>
                <c:pt idx="9">
                  <c:v>45349.05660377358</c:v>
                </c:pt>
                <c:pt idx="10">
                  <c:v>0.0</c:v>
                </c:pt>
                <c:pt idx="11">
                  <c:v>0.0</c:v>
                </c:pt>
                <c:pt idx="12">
                  <c:v>505252.3900573613</c:v>
                </c:pt>
                <c:pt idx="13">
                  <c:v>93739.85239852397</c:v>
                </c:pt>
                <c:pt idx="14">
                  <c:v>143711.2299465241</c:v>
                </c:pt>
                <c:pt idx="15">
                  <c:v>8710.801393728223</c:v>
                </c:pt>
                <c:pt idx="16">
                  <c:v>832627.9863481229</c:v>
                </c:pt>
                <c:pt idx="17">
                  <c:v>0.0</c:v>
                </c:pt>
                <c:pt idx="18">
                  <c:v>1.01351351351351E6</c:v>
                </c:pt>
                <c:pt idx="19">
                  <c:v>0.0</c:v>
                </c:pt>
                <c:pt idx="20">
                  <c:v>135650.8875739645</c:v>
                </c:pt>
                <c:pt idx="21">
                  <c:v>123352.6011560694</c:v>
                </c:pt>
                <c:pt idx="22">
                  <c:v>166666.6666666667</c:v>
                </c:pt>
                <c:pt idx="23">
                  <c:v>16045.58011049724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'4 yr Charts Constant $'!$A$16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val>
            <c:numRef>
              <c:f>'4 yr Charts Constant $'!$B$16:$AS$16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113993.399339934</c:v>
                </c:pt>
                <c:pt idx="5">
                  <c:v>241869.1588785047</c:v>
                </c:pt>
                <c:pt idx="6">
                  <c:v>39705.88235294117</c:v>
                </c:pt>
                <c:pt idx="7">
                  <c:v>7022.099447513812</c:v>
                </c:pt>
                <c:pt idx="8">
                  <c:v>57146.529562982</c:v>
                </c:pt>
                <c:pt idx="9">
                  <c:v>1179.245283018868</c:v>
                </c:pt>
                <c:pt idx="10">
                  <c:v>63730.19271948607</c:v>
                </c:pt>
                <c:pt idx="11">
                  <c:v>123884.0</c:v>
                </c:pt>
                <c:pt idx="12">
                  <c:v>0.0</c:v>
                </c:pt>
                <c:pt idx="13">
                  <c:v>0.0</c:v>
                </c:pt>
                <c:pt idx="14">
                  <c:v>60900.17825311942</c:v>
                </c:pt>
                <c:pt idx="15">
                  <c:v>0.0</c:v>
                </c:pt>
                <c:pt idx="16">
                  <c:v>172384.6416382253</c:v>
                </c:pt>
                <c:pt idx="17">
                  <c:v>147185.4304635762</c:v>
                </c:pt>
                <c:pt idx="18">
                  <c:v>163346.5818759936</c:v>
                </c:pt>
                <c:pt idx="19">
                  <c:v>168970.8141321045</c:v>
                </c:pt>
                <c:pt idx="20">
                  <c:v>35946.74556213018</c:v>
                </c:pt>
                <c:pt idx="21">
                  <c:v>177890.1734104046</c:v>
                </c:pt>
                <c:pt idx="22">
                  <c:v>0.0</c:v>
                </c:pt>
                <c:pt idx="23">
                  <c:v>0.0</c:v>
                </c:pt>
                <c:pt idx="24">
                  <c:v>51351.35135135135</c:v>
                </c:pt>
                <c:pt idx="25">
                  <c:v>116061.0079575597</c:v>
                </c:pt>
                <c:pt idx="26">
                  <c:v>0.0</c:v>
                </c:pt>
                <c:pt idx="27">
                  <c:v>30643.50064350064</c:v>
                </c:pt>
                <c:pt idx="28">
                  <c:v>24142.3125794155</c:v>
                </c:pt>
                <c:pt idx="29">
                  <c:v>99750.6234413965</c:v>
                </c:pt>
                <c:pt idx="30">
                  <c:v>28014.61632155908</c:v>
                </c:pt>
                <c:pt idx="31">
                  <c:v>315149.7005988024</c:v>
                </c:pt>
                <c:pt idx="32">
                  <c:v>0.0</c:v>
                </c:pt>
                <c:pt idx="33">
                  <c:v>45924.22502870264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4842168"/>
        <c:axId val="-2144839176"/>
      </c:areaChart>
      <c:catAx>
        <c:axId val="-2144842168"/>
        <c:scaling>
          <c:orientation val="minMax"/>
        </c:scaling>
        <c:delete val="0"/>
        <c:axPos val="b"/>
        <c:majorTickMark val="out"/>
        <c:minorTickMark val="none"/>
        <c:tickLblPos val="nextTo"/>
        <c:crossAx val="-2144839176"/>
        <c:crosses val="autoZero"/>
        <c:auto val="1"/>
        <c:lblAlgn val="ctr"/>
        <c:lblOffset val="100"/>
        <c:noMultiLvlLbl val="0"/>
      </c:catAx>
      <c:valAx>
        <c:axId val="-2144839176"/>
        <c:scaling>
          <c:orientation val="minMax"/>
        </c:scaling>
        <c:delete val="0"/>
        <c:axPos val="l"/>
        <c:majorGridlines/>
        <c:numFmt formatCode="#,##0;\-#,##0" sourceLinked="1"/>
        <c:majorTickMark val="out"/>
        <c:minorTickMark val="none"/>
        <c:tickLblPos val="nextTo"/>
        <c:crossAx val="-214484216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26108190391322"/>
          <c:y val="0.903473654540027"/>
          <c:w val="0.349871957517747"/>
          <c:h val="0.09652634545997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IRF</a:t>
            </a:r>
            <a:r>
              <a:rPr lang="en-US" baseline="0"/>
              <a:t> Fund Raising: 1971 to 2014 (Constant Dollars)</a:t>
            </a:r>
          </a:p>
          <a:p>
            <a:pPr>
              <a:defRPr/>
            </a:pPr>
            <a:r>
              <a:rPr lang="en-US" b="0" baseline="0"/>
              <a:t>MNO = International Source</a:t>
            </a:r>
          </a:p>
          <a:p>
            <a:pPr>
              <a:defRPr/>
            </a:pPr>
            <a:r>
              <a:rPr lang="en-US" b="0" baseline="0"/>
              <a:t>PVT = Private Sector Contribution (personal or NPO)</a:t>
            </a:r>
          </a:p>
          <a:p>
            <a:pPr>
              <a:defRPr/>
            </a:pPr>
            <a:r>
              <a:rPr lang="en-US" b="0" baseline="0"/>
              <a:t>US Dom = US Govt. Domestic Program</a:t>
            </a:r>
          </a:p>
          <a:p>
            <a:pPr>
              <a:defRPr/>
            </a:pPr>
            <a:r>
              <a:rPr lang="en-US" b="0" baseline="0"/>
              <a:t>US ODA = US Official Development Assistance (USAID)</a:t>
            </a:r>
          </a:p>
          <a:p>
            <a:pPr>
              <a:defRPr/>
            </a:pPr>
            <a:r>
              <a:rPr lang="en-US" b="0"/>
              <a:t>VI - PR = Island</a:t>
            </a:r>
            <a:r>
              <a:rPr lang="en-US" b="0" baseline="0"/>
              <a:t> Government Funds</a:t>
            </a:r>
          </a:p>
          <a:p>
            <a:pPr>
              <a:defRPr/>
            </a:pPr>
            <a:r>
              <a:rPr lang="en-US" b="0" baseline="0"/>
              <a:t>(4-year mov</a:t>
            </a:r>
            <a:endParaRPr lang="en-US" b="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0424828141851811"/>
          <c:y val="0.0161132806304872"/>
          <c:w val="0.946668120729096"/>
          <c:h val="0.892075622382673"/>
        </c:manualLayout>
      </c:layout>
      <c:areaChart>
        <c:grouping val="stacked"/>
        <c:varyColors val="0"/>
        <c:ser>
          <c:idx val="0"/>
          <c:order val="0"/>
          <c:tx>
            <c:strRef>
              <c:f>'4 yr Charts Constant $'!$A$21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dLbls>
            <c:delete val="1"/>
          </c:dLbls>
          <c:val>
            <c:numRef>
              <c:f>'4 yr Charts Constant $'!$B$21:$AS$21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35039.37007874015</c:v>
                </c:pt>
                <c:pt idx="3" formatCode="&quot;$&quot;#,##0_);[Red]\(&quot;$&quot;#,##0\)">
                  <c:v>26279.52755905512</c:v>
                </c:pt>
                <c:pt idx="4" formatCode="&quot;$&quot;#,##0_);[Red]\(&quot;$&quot;#,##0\)">
                  <c:v>29579.85759205842</c:v>
                </c:pt>
                <c:pt idx="5" formatCode="&quot;$&quot;#,##0_);[Red]\(&quot;$&quot;#,##0\)">
                  <c:v>29579.85759205842</c:v>
                </c:pt>
                <c:pt idx="6" formatCode="&quot;$&quot;#,##0_);[Red]\(&quot;$&quot;#,##0\)">
                  <c:v>3300.3300330033</c:v>
                </c:pt>
                <c:pt idx="7" formatCode="&quot;$&quot;#,##0_);[Red]\(&quot;$&quot;#,##0\)">
                  <c:v>3300.3300330033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5755.353319057815</c:v>
                </c:pt>
                <c:pt idx="11" formatCode="&quot;$&quot;#,##0_);[Red]\(&quot;$&quot;#,##0\)">
                  <c:v>5755.353319057815</c:v>
                </c:pt>
                <c:pt idx="12" formatCode="&quot;$&quot;#,##0_);[Red]\(&quot;$&quot;#,##0\)">
                  <c:v>5755.353319057815</c:v>
                </c:pt>
                <c:pt idx="13" formatCode="&quot;$&quot;#,##0_);[Red]\(&quot;$&quot;#,##0\)">
                  <c:v>5755.353319057815</c:v>
                </c:pt>
                <c:pt idx="14" formatCode="&quot;$&quot;#,##0_);[Red]\(&quot;$&quot;#,##0\)">
                  <c:v>26515.15151515151</c:v>
                </c:pt>
                <c:pt idx="15" formatCode="&quot;$&quot;#,##0_);[Red]\(&quot;$&quot;#,##0\)">
                  <c:v>65887.97381480309</c:v>
                </c:pt>
                <c:pt idx="16" formatCode="&quot;$&quot;#,##0_);[Red]\(&quot;$&quot;#,##0\)">
                  <c:v>69727.56425848909</c:v>
                </c:pt>
                <c:pt idx="17" formatCode="&quot;$&quot;#,##0_);[Red]\(&quot;$&quot;#,##0\)">
                  <c:v>69727.56425848909</c:v>
                </c:pt>
                <c:pt idx="18" formatCode="&quot;$&quot;#,##0_);[Red]\(&quot;$&quot;#,##0\)">
                  <c:v>43212.41274333757</c:v>
                </c:pt>
                <c:pt idx="19" formatCode="&quot;$&quot;#,##0_);[Red]\(&quot;$&quot;#,##0\)">
                  <c:v>3839.590443686007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41546.24277456648</c:v>
                </c:pt>
                <c:pt idx="22" formatCode="&quot;$&quot;#,##0_);[Red]\(&quot;$&quot;#,##0\)">
                  <c:v>46136.63825479246</c:v>
                </c:pt>
                <c:pt idx="23" formatCode="&quot;$&quot;#,##0_);[Red]\(&quot;$&quot;#,##0\)">
                  <c:v>55287.19074098031</c:v>
                </c:pt>
                <c:pt idx="24" formatCode="&quot;$&quot;#,##0_);[Red]\(&quot;$&quot;#,##0\)">
                  <c:v>62111.51506530464</c:v>
                </c:pt>
                <c:pt idx="25" formatCode="&quot;$&quot;#,##0_);[Red]\(&quot;$&quot;#,##0\)">
                  <c:v>59358.37573901402</c:v>
                </c:pt>
                <c:pt idx="26" formatCode="&quot;$&quot;#,##0_);[Red]\(&quot;$&quot;#,##0\)">
                  <c:v>90648.5141129547</c:v>
                </c:pt>
                <c:pt idx="27" formatCode="&quot;$&quot;#,##0_);[Red]\(&quot;$&quot;#,##0\)">
                  <c:v>81497.96162676686</c:v>
                </c:pt>
                <c:pt idx="28" formatCode="&quot;$&quot;#,##0_);[Red]\(&quot;$&quot;#,##0\)">
                  <c:v>94412.51913217569</c:v>
                </c:pt>
                <c:pt idx="29" formatCode="&quot;$&quot;#,##0_);[Red]\(&quot;$&quot;#,##0\)">
                  <c:v>55619.41568389983</c:v>
                </c:pt>
                <c:pt idx="30" formatCode="&quot;$&quot;#,##0_);[Red]\(&quot;$&quot;#,##0\)">
                  <c:v>19738.88182973316</c:v>
                </c:pt>
                <c:pt idx="31" formatCode="&quot;$&quot;#,##0_);[Red]\(&quot;$&quot;#,##0\)">
                  <c:v>31306.24709919424</c:v>
                </c:pt>
                <c:pt idx="32" formatCode="&quot;$&quot;#,##0_);[Red]\(&quot;$&quot;#,##0\)">
                  <c:v>18429.74789856906</c:v>
                </c:pt>
                <c:pt idx="33" formatCode="&quot;$&quot;#,##0_);[Red]\(&quot;$&quot;#,##0\)">
                  <c:v>18429.74789856906</c:v>
                </c:pt>
                <c:pt idx="34" formatCode="&quot;$&quot;#,##0_);[Red]\(&quot;$&quot;#,##0\)">
                  <c:v>25111.26237518376</c:v>
                </c:pt>
                <c:pt idx="35" formatCode="&quot;$&quot;#,##0_);[Red]\(&quot;$&quot;#,##0\)">
                  <c:v>13543.89710572268</c:v>
                </c:pt>
                <c:pt idx="36" formatCode="&quot;$&quot;#,##0_);[Red]\(&quot;$&quot;#,##0\)">
                  <c:v>6681.5144766147</c:v>
                </c:pt>
                <c:pt idx="37" formatCode="&quot;$&quot;#,##0_);[Red]\(&quot;$&quot;#,##0\)">
                  <c:v>44926.63266777606</c:v>
                </c:pt>
                <c:pt idx="38" formatCode="&quot;$&quot;#,##0_);[Red]\(&quot;$&quot;#,##0\)">
                  <c:v>49529.24357033224</c:v>
                </c:pt>
                <c:pt idx="39" formatCode="&quot;$&quot;#,##0_);[Red]\(&quot;$&quot;#,##0\)">
                  <c:v>84311.97267405831</c:v>
                </c:pt>
                <c:pt idx="40" formatCode="&quot;$&quot;#,##0_);[Red]\(&quot;$&quot;#,##0\)">
                  <c:v>136858.9558590237</c:v>
                </c:pt>
                <c:pt idx="41" formatCode="&quot;$&quot;#,##0_);[Red]\(&quot;$&quot;#,##0\)">
                  <c:v>98613.83766786234</c:v>
                </c:pt>
                <c:pt idx="42" formatCode="&quot;$&quot;#,##0_);[Red]\(&quot;$&quot;#,##0\)">
                  <c:v>89118.83442609604</c:v>
                </c:pt>
                <c:pt idx="43" formatCode="&quot;$&quot;#,##0_);[Red]\(&quot;$&quot;#,##0\)">
                  <c:v>54336.10532236996</c:v>
                </c:pt>
              </c:numCache>
            </c:numRef>
          </c:val>
        </c:ser>
        <c:ser>
          <c:idx val="1"/>
          <c:order val="1"/>
          <c:tx>
            <c:strRef>
              <c:f>'4 yr Charts Constant $'!$A$22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dLbls>
            <c:delete val="1"/>
          </c:dLbls>
          <c:val>
            <c:numRef>
              <c:f>'4 yr Charts Constant $'!$B$22:$AS$22</c:f>
              <c:numCache>
                <c:formatCode>#,##0;\-#,##0</c:formatCode>
                <c:ptCount val="44"/>
                <c:pt idx="0">
                  <c:v>260085.8369098712</c:v>
                </c:pt>
                <c:pt idx="1">
                  <c:v>201354.3938647717</c:v>
                </c:pt>
                <c:pt idx="2" formatCode="&quot;$&quot;#,##0_);[Red]\(&quot;$&quot;#,##0\)">
                  <c:v>197687.7061460683</c:v>
                </c:pt>
                <c:pt idx="3" formatCode="&quot;$&quot;#,##0_);[Red]\(&quot;$&quot;#,##0\)">
                  <c:v>171434.2777780493</c:v>
                </c:pt>
                <c:pt idx="4" formatCode="&quot;$&quot;#,##0_);[Red]\(&quot;$&quot;#,##0\)">
                  <c:v>129787.4060093274</c:v>
                </c:pt>
                <c:pt idx="5" formatCode="&quot;$&quot;#,##0_);[Red]\(&quot;$&quot;#,##0\)">
                  <c:v>95884.00475300752</c:v>
                </c:pt>
                <c:pt idx="6" formatCode="&quot;$&quot;#,##0_);[Red]\(&quot;$&quot;#,##0\)">
                  <c:v>56751.30442878335</c:v>
                </c:pt>
                <c:pt idx="7" formatCode="&quot;$&quot;#,##0_);[Red]\(&quot;$&quot;#,##0\)">
                  <c:v>93717.47476857247</c:v>
                </c:pt>
                <c:pt idx="8" formatCode="&quot;$&quot;#,##0_);[Red]\(&quot;$&quot;#,##0\)">
                  <c:v>74841.6019627829</c:v>
                </c:pt>
                <c:pt idx="9" formatCode="&quot;$&quot;#,##0_);[Red]\(&quot;$&quot;#,##0\)">
                  <c:v>77164.73721229799</c:v>
                </c:pt>
                <c:pt idx="10" formatCode="&quot;$&quot;#,##0_);[Red]\(&quot;$&quot;#,##0\)">
                  <c:v>84841.08184008485</c:v>
                </c:pt>
                <c:pt idx="11" formatCode="&quot;$&quot;#,##0_);[Red]\(&quot;$&quot;#,##0\)">
                  <c:v>29818.41333179756</c:v>
                </c:pt>
                <c:pt idx="12" formatCode="&quot;$&quot;#,##0_);[Red]\(&quot;$&quot;#,##0\)">
                  <c:v>25319.69867884126</c:v>
                </c:pt>
                <c:pt idx="13" formatCode="&quot;$&quot;#,##0_);[Red]\(&quot;$&quot;#,##0\)">
                  <c:v>40501.60705452879</c:v>
                </c:pt>
                <c:pt idx="14" formatCode="&quot;$&quot;#,##0_);[Red]\(&quot;$&quot;#,##0\)">
                  <c:v>60911.26955686668</c:v>
                </c:pt>
                <c:pt idx="15" formatCode="&quot;$&quot;#,##0_);[Red]\(&quot;$&quot;#,##0\)">
                  <c:v>142068.8688600026</c:v>
                </c:pt>
                <c:pt idx="16" formatCode="&quot;$&quot;#,##0_);[Red]\(&quot;$&quot;#,##0\)">
                  <c:v>148468.1862661459</c:v>
                </c:pt>
                <c:pt idx="17" formatCode="&quot;$&quot;#,##0_);[Red]\(&quot;$&quot;#,##0\)">
                  <c:v>129210.8061923452</c:v>
                </c:pt>
                <c:pt idx="18" formatCode="&quot;$&quot;#,##0_);[Red]\(&quot;$&quot;#,##0\)">
                  <c:v>92668.91670927923</c:v>
                </c:pt>
                <c:pt idx="19" formatCode="&quot;$&quot;#,##0_);[Red]\(&quot;$&quot;#,##0\)">
                  <c:v>17920.05473333228</c:v>
                </c:pt>
                <c:pt idx="20" formatCode="&quot;$&quot;#,##0_);[Red]\(&quot;$&quot;#,##0\)">
                  <c:v>15329.90892482208</c:v>
                </c:pt>
                <c:pt idx="21" formatCode="&quot;$&quot;#,##0_);[Red]\(&quot;$&quot;#,##0\)">
                  <c:v>68672.7557456313</c:v>
                </c:pt>
                <c:pt idx="22" formatCode="&quot;$&quot;#,##0_);[Red]\(&quot;$&quot;#,##0\)">
                  <c:v>234219.7190224675</c:v>
                </c:pt>
                <c:pt idx="23" formatCode="&quot;$&quot;#,##0_);[Red]\(&quot;$&quot;#,##0\)">
                  <c:v>222698.9816952785</c:v>
                </c:pt>
                <c:pt idx="24" formatCode="&quot;$&quot;#,##0_);[Red]\(&quot;$&quot;#,##0\)">
                  <c:v>242829.7222598076</c:v>
                </c:pt>
                <c:pt idx="25" formatCode="&quot;$&quot;#,##0_);[Red]\(&quot;$&quot;#,##0\)">
                  <c:v>204722.2865795819</c:v>
                </c:pt>
                <c:pt idx="26" formatCode="&quot;$&quot;#,##0_);[Red]\(&quot;$&quot;#,##0\)">
                  <c:v>39175.32330274572</c:v>
                </c:pt>
                <c:pt idx="27" formatCode="&quot;$&quot;#,##0_);[Red]\(&quot;$&quot;#,##0\)">
                  <c:v>44001.57812900054</c:v>
                </c:pt>
                <c:pt idx="28" formatCode="&quot;$&quot;#,##0_);[Red]\(&quot;$&quot;#,##0\)">
                  <c:v>28948.8959541319</c:v>
                </c:pt>
                <c:pt idx="29" formatCode="&quot;$&quot;#,##0_);[Red]\(&quot;$&quot;#,##0\)">
                  <c:v>60923.58456417179</c:v>
                </c:pt>
                <c:pt idx="30" formatCode="&quot;$&quot;#,##0_);[Red]\(&quot;$&quot;#,##0\)">
                  <c:v>64466.52000875157</c:v>
                </c:pt>
                <c:pt idx="31" formatCode="&quot;$&quot;#,##0_);[Red]\(&quot;$&quot;#,##0\)">
                  <c:v>73622.30111064045</c:v>
                </c:pt>
                <c:pt idx="32" formatCode="&quot;$&quot;#,##0_);[Red]\(&quot;$&quot;#,##0\)">
                  <c:v>123420.5171327366</c:v>
                </c:pt>
                <c:pt idx="33" formatCode="&quot;$&quot;#,##0_);[Red]\(&quot;$&quot;#,##0\)">
                  <c:v>91251.749184639</c:v>
                </c:pt>
                <c:pt idx="34" formatCode="&quot;$&quot;#,##0_);[Red]\(&quot;$&quot;#,##0\)">
                  <c:v>157029.5264349367</c:v>
                </c:pt>
                <c:pt idx="35" formatCode="&quot;$&quot;#,##0_);[Red]\(&quot;$&quot;#,##0\)">
                  <c:v>143047.490506793</c:v>
                </c:pt>
                <c:pt idx="36" formatCode="&quot;$&quot;#,##0_);[Red]\(&quot;$&quot;#,##0\)">
                  <c:v>101867.0183193929</c:v>
                </c:pt>
                <c:pt idx="37" formatCode="&quot;$&quot;#,##0_);[Red]\(&quot;$&quot;#,##0\)">
                  <c:v>106095.9845641435</c:v>
                </c:pt>
                <c:pt idx="38" formatCode="&quot;$&quot;#,##0_);[Red]\(&quot;$&quot;#,##0\)">
                  <c:v>36775.271869266</c:v>
                </c:pt>
                <c:pt idx="39" formatCode="&quot;$&quot;#,##0_);[Red]\(&quot;$&quot;#,##0\)">
                  <c:v>44712.33128517738</c:v>
                </c:pt>
                <c:pt idx="40" formatCode="&quot;$&quot;#,##0_);[Red]\(&quot;$&quot;#,##0\)">
                  <c:v>62805.77487169427</c:v>
                </c:pt>
                <c:pt idx="41" formatCode="&quot;$&quot;#,##0_);[Red]\(&quot;$&quot;#,##0\)">
                  <c:v>46806.35061082558</c:v>
                </c:pt>
                <c:pt idx="42" formatCode="&quot;$&quot;#,##0_);[Red]\(&quot;$&quot;#,##0\)">
                  <c:v>46806.35061082558</c:v>
                </c:pt>
                <c:pt idx="43" formatCode="&quot;$&quot;#,##0_);[Red]\(&quot;$&quot;#,##0\)">
                  <c:v>77494.88137432874</c:v>
                </c:pt>
              </c:numCache>
            </c:numRef>
          </c:val>
        </c:ser>
        <c:ser>
          <c:idx val="2"/>
          <c:order val="2"/>
          <c:tx>
            <c:strRef>
              <c:f>'4 yr Charts Constant $'!$A$23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dLbls>
            <c:delete val="1"/>
          </c:dLbls>
          <c:val>
            <c:numRef>
              <c:f>'4 yr Charts Constant $'!$B$23:$AS$23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51782.96703296703</c:v>
                </c:pt>
                <c:pt idx="4" formatCode="&quot;$&quot;#,##0_);[Red]\(&quot;$&quot;#,##0\)">
                  <c:v>51782.96703296703</c:v>
                </c:pt>
                <c:pt idx="5" formatCode="&quot;$&quot;#,##0_);[Red]\(&quot;$&quot;#,##0\)">
                  <c:v>67359.29102050597</c:v>
                </c:pt>
                <c:pt idx="6" formatCode="&quot;$&quot;#,##0_);[Red]\(&quot;$&quot;#,##0\)">
                  <c:v>123054.1439616825</c:v>
                </c:pt>
                <c:pt idx="7" formatCode="&quot;$&quot;#,##0_);[Red]\(&quot;$&quot;#,##0\)">
                  <c:v>208998.3868734668</c:v>
                </c:pt>
                <c:pt idx="8" formatCode="&quot;$&quot;#,##0_);[Red]\(&quot;$&quot;#,##0\)">
                  <c:v>341560.7262050863</c:v>
                </c:pt>
                <c:pt idx="9" formatCode="&quot;$&quot;#,##0_);[Red]\(&quot;$&quot;#,##0\)">
                  <c:v>346352.3267458493</c:v>
                </c:pt>
                <c:pt idx="10" formatCode="&quot;$&quot;#,##0_);[Red]\(&quot;$&quot;#,##0\)">
                  <c:v>309377.495217949</c:v>
                </c:pt>
                <c:pt idx="11" formatCode="&quot;$&quot;#,##0_);[Red]\(&quot;$&quot;#,##0\)">
                  <c:v>171650.2852731977</c:v>
                </c:pt>
                <c:pt idx="12" formatCode="&quot;$&quot;#,##0_);[Red]\(&quot;$&quot;#,##0\)">
                  <c:v>129895.7853297234</c:v>
                </c:pt>
                <c:pt idx="13" formatCode="&quot;$&quot;#,##0_);[Red]\(&quot;$&quot;#,##0\)">
                  <c:v>174103.5065578791</c:v>
                </c:pt>
                <c:pt idx="14" formatCode="&quot;$&quot;#,##0_);[Red]\(&quot;$&quot;#,##0\)">
                  <c:v>217549.2605456724</c:v>
                </c:pt>
                <c:pt idx="15" formatCode="&quot;$&quot;#,##0_);[Red]\(&quot;$&quot;#,##0\)">
                  <c:v>217549.2605456724</c:v>
                </c:pt>
                <c:pt idx="16" formatCode="&quot;$&quot;#,##0_);[Red]\(&quot;$&quot;#,##0\)">
                  <c:v>126741.4211575271</c:v>
                </c:pt>
                <c:pt idx="17" formatCode="&quot;$&quot;#,##0_);[Red]\(&quot;$&quot;#,##0\)">
                  <c:v>62165.77540106951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17381.65680473373</c:v>
                </c:pt>
                <c:pt idx="21" formatCode="&quot;$&quot;#,##0_);[Red]\(&quot;$&quot;#,##0\)">
                  <c:v>17381.65680473373</c:v>
                </c:pt>
                <c:pt idx="22" formatCode="&quot;$&quot;#,##0_);[Red]\(&quot;$&quot;#,##0\)">
                  <c:v>17381.65680473373</c:v>
                </c:pt>
                <c:pt idx="23" formatCode="&quot;$&quot;#,##0_);[Red]\(&quot;$&quot;#,##0\)">
                  <c:v>18244.91647324201</c:v>
                </c:pt>
                <c:pt idx="24" formatCode="&quot;$&quot;#,##0_);[Red]\(&quot;$&quot;#,##0\)">
                  <c:v>2890.286695535314</c:v>
                </c:pt>
                <c:pt idx="25" formatCode="&quot;$&quot;#,##0_);[Red]\(&quot;$&quot;#,##0\)">
                  <c:v>14495.06123134433</c:v>
                </c:pt>
                <c:pt idx="26" formatCode="&quot;$&quot;#,##0_);[Red]\(&quot;$&quot;#,##0\)">
                  <c:v>14495.06123134433</c:v>
                </c:pt>
                <c:pt idx="27" formatCode="&quot;$&quot;#,##0_);[Red]\(&quot;$&quot;#,##0\)">
                  <c:v>13631.80156283604</c:v>
                </c:pt>
                <c:pt idx="28" formatCode="&quot;$&quot;#,##0_);[Red]\(&quot;$&quot;#,##0\)">
                  <c:v>11604.77453580902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3045.066991473813</c:v>
                </c:pt>
                <c:pt idx="31" formatCode="&quot;$&quot;#,##0_);[Red]\(&quot;$&quot;#,##0\)">
                  <c:v>3045.066991473813</c:v>
                </c:pt>
                <c:pt idx="32" formatCode="&quot;$&quot;#,##0_);[Red]\(&quot;$&quot;#,##0\)">
                  <c:v>3045.066991473813</c:v>
                </c:pt>
                <c:pt idx="33" formatCode="&quot;$&quot;#,##0_);[Red]\(&quot;$&quot;#,##0\)">
                  <c:v>3045.066991473813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65983.81877022653</c:v>
                </c:pt>
                <c:pt idx="36" formatCode="&quot;$&quot;#,##0_);[Red]\(&quot;$&quot;#,##0\)">
                  <c:v>68688.79259221605</c:v>
                </c:pt>
                <c:pt idx="37" formatCode="&quot;$&quot;#,##0_);[Red]\(&quot;$&quot;#,##0\)">
                  <c:v>101329.8511739221</c:v>
                </c:pt>
                <c:pt idx="38" formatCode="&quot;$&quot;#,##0_);[Red]\(&quot;$&quot;#,##0\)">
                  <c:v>107033.5923266016</c:v>
                </c:pt>
                <c:pt idx="39" formatCode="&quot;$&quot;#,##0_);[Red]\(&quot;$&quot;#,##0\)">
                  <c:v>83341.31434187356</c:v>
                </c:pt>
                <c:pt idx="40" formatCode="&quot;$&quot;#,##0_);[Red]\(&quot;$&quot;#,##0\)">
                  <c:v>80636.34051988401</c:v>
                </c:pt>
                <c:pt idx="41" formatCode="&quot;$&quot;#,##0_);[Red]\(&quot;$&quot;#,##0\)">
                  <c:v>47995.28193817796</c:v>
                </c:pt>
                <c:pt idx="42" formatCode="&quot;$&quot;#,##0_);[Red]\(&quot;$&quot;#,##0\)">
                  <c:v>62147.93391526948</c:v>
                </c:pt>
                <c:pt idx="43" formatCode="&quot;$&quot;#,##0_);[Red]\(&quot;$&quot;#,##0\)">
                  <c:v>24577.82844610716</c:v>
                </c:pt>
              </c:numCache>
            </c:numRef>
          </c:val>
        </c:ser>
        <c:ser>
          <c:idx val="3"/>
          <c:order val="3"/>
          <c:tx>
            <c:strRef>
              <c:f>'4 yr Charts Constant $'!$A$24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dLbls>
            <c:delete val="1"/>
          </c:dLbls>
          <c:val>
            <c:numRef>
              <c:f>'4 yr Charts Constant $'!$B$24:$AS$24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4834.254143646409</c:v>
                </c:pt>
                <c:pt idx="8" formatCode="&quot;$&quot;#,##0_);[Red]\(&quot;$&quot;#,##0\)">
                  <c:v>4834.254143646409</c:v>
                </c:pt>
                <c:pt idx="9" formatCode="&quot;$&quot;#,##0_);[Red]\(&quot;$&quot;#,##0\)">
                  <c:v>16171.51829458981</c:v>
                </c:pt>
                <c:pt idx="10" formatCode="&quot;$&quot;#,##0_);[Red]\(&quot;$&quot;#,##0\)">
                  <c:v>16171.51829458981</c:v>
                </c:pt>
                <c:pt idx="11" formatCode="&quot;$&quot;#,##0_);[Red]\(&quot;$&quot;#,##0\)">
                  <c:v>11337.2641509434</c:v>
                </c:pt>
                <c:pt idx="12" formatCode="&quot;$&quot;#,##0_);[Red]\(&quot;$&quot;#,##0\)">
                  <c:v>137650.3616652837</c:v>
                </c:pt>
                <c:pt idx="13" formatCode="&quot;$&quot;#,##0_);[Red]\(&quot;$&quot;#,##0\)">
                  <c:v>149748.0606139713</c:v>
                </c:pt>
                <c:pt idx="14" formatCode="&quot;$&quot;#,##0_);[Red]\(&quot;$&quot;#,##0\)">
                  <c:v>185675.8681006023</c:v>
                </c:pt>
                <c:pt idx="15" formatCode="&quot;$&quot;#,##0_);[Red]\(&quot;$&quot;#,##0\)">
                  <c:v>187853.5684490344</c:v>
                </c:pt>
                <c:pt idx="16" formatCode="&quot;$&quot;#,##0_);[Red]\(&quot;$&quot;#,##0\)">
                  <c:v>269697.4675217248</c:v>
                </c:pt>
                <c:pt idx="17" formatCode="&quot;$&quot;#,##0_);[Red]\(&quot;$&quot;#,##0\)">
                  <c:v>246262.5044220938</c:v>
                </c:pt>
                <c:pt idx="18" formatCode="&quot;$&quot;#,##0_);[Red]\(&quot;$&quot;#,##0\)">
                  <c:v>463713.0753138411</c:v>
                </c:pt>
                <c:pt idx="19" formatCode="&quot;$&quot;#,##0_);[Red]\(&quot;$&quot;#,##0\)">
                  <c:v>461535.3749654091</c:v>
                </c:pt>
                <c:pt idx="20" formatCode="&quot;$&quot;#,##0_);[Red]\(&quot;$&quot;#,##0\)">
                  <c:v>287291.1002718695</c:v>
                </c:pt>
                <c:pt idx="21" formatCode="&quot;$&quot;#,##0_);[Red]\(&quot;$&quot;#,##0\)">
                  <c:v>318129.2505608869</c:v>
                </c:pt>
                <c:pt idx="22" formatCode="&quot;$&quot;#,##0_);[Red]\(&quot;$&quot;#,##0\)">
                  <c:v>106417.5388491751</c:v>
                </c:pt>
                <c:pt idx="23" formatCode="&quot;$&quot;#,##0_);[Red]\(&quot;$&quot;#,##0\)">
                  <c:v>110428.9338767994</c:v>
                </c:pt>
                <c:pt idx="24" formatCode="&quot;$&quot;#,##0_);[Red]\(&quot;$&quot;#,##0\)">
                  <c:v>76516.21198330833</c:v>
                </c:pt>
                <c:pt idx="25" formatCode="&quot;$&quot;#,##0_);[Red]\(&quot;$&quot;#,##0\)">
                  <c:v>45678.06169429098</c:v>
                </c:pt>
                <c:pt idx="26" formatCode="&quot;$&quot;#,##0_);[Red]\(&quot;$&quot;#,##0\)">
                  <c:v>4011.39502762431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'4 yr Charts Constant $'!$A$25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elete val="1"/>
          </c:dLbls>
          <c:val>
            <c:numRef>
              <c:f>'4 yr Charts Constant $'!$B$25:$AS$25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28498.3498349835</c:v>
                </c:pt>
                <c:pt idx="5" formatCode="&quot;$&quot;#,##0_);[Red]\(&quot;$&quot;#,##0\)">
                  <c:v>88965.63955460966</c:v>
                </c:pt>
                <c:pt idx="6" formatCode="&quot;$&quot;#,##0_);[Red]\(&quot;$&quot;#,##0\)">
                  <c:v>98892.11014284496</c:v>
                </c:pt>
                <c:pt idx="7" formatCode="&quot;$&quot;#,##0_);[Red]\(&quot;$&quot;#,##0\)">
                  <c:v>100647.6350047234</c:v>
                </c:pt>
                <c:pt idx="8" formatCode="&quot;$&quot;#,##0_);[Red]\(&quot;$&quot;#,##0\)">
                  <c:v>86435.91756048542</c:v>
                </c:pt>
                <c:pt idx="9" formatCode="&quot;$&quot;#,##0_);[Red]\(&quot;$&quot;#,##0\)">
                  <c:v>26263.43916161397</c:v>
                </c:pt>
                <c:pt idx="10" formatCode="&quot;$&quot;#,##0_);[Red]\(&quot;$&quot;#,##0\)">
                  <c:v>32269.5167532502</c:v>
                </c:pt>
                <c:pt idx="11" formatCode="&quot;$&quot;#,##0_);[Red]\(&quot;$&quot;#,##0\)">
                  <c:v>61484.99189137174</c:v>
                </c:pt>
                <c:pt idx="12" formatCode="&quot;$&quot;#,##0_);[Red]\(&quot;$&quot;#,##0\)">
                  <c:v>47198.35950062623</c:v>
                </c:pt>
                <c:pt idx="13" formatCode="&quot;$&quot;#,##0_);[Red]\(&quot;$&quot;#,##0\)">
                  <c:v>46903.54817987152</c:v>
                </c:pt>
                <c:pt idx="14" formatCode="&quot;$&quot;#,##0_);[Red]\(&quot;$&quot;#,##0\)">
                  <c:v>46196.04456327985</c:v>
                </c:pt>
                <c:pt idx="15" formatCode="&quot;$&quot;#,##0_);[Red]\(&quot;$&quot;#,##0\)">
                  <c:v>15225.04456327986</c:v>
                </c:pt>
                <c:pt idx="16" formatCode="&quot;$&quot;#,##0_);[Red]\(&quot;$&quot;#,##0\)">
                  <c:v>58321.20497283617</c:v>
                </c:pt>
                <c:pt idx="17" formatCode="&quot;$&quot;#,##0_);[Red]\(&quot;$&quot;#,##0\)">
                  <c:v>95117.56258873021</c:v>
                </c:pt>
                <c:pt idx="18" formatCode="&quot;$&quot;#,##0_);[Red]\(&quot;$&quot;#,##0\)">
                  <c:v>120729.1634944488</c:v>
                </c:pt>
                <c:pt idx="19" formatCode="&quot;$&quot;#,##0_);[Red]\(&quot;$&quot;#,##0\)">
                  <c:v>162971.8670274749</c:v>
                </c:pt>
                <c:pt idx="20" formatCode="&quot;$&quot;#,##0_);[Red]\(&quot;$&quot;#,##0\)">
                  <c:v>128862.3930084511</c:v>
                </c:pt>
                <c:pt idx="21" formatCode="&quot;$&quot;#,##0_);[Red]\(&quot;$&quot;#,##0\)">
                  <c:v>136538.5787451582</c:v>
                </c:pt>
                <c:pt idx="22" formatCode="&quot;$&quot;#,##0_);[Red]\(&quot;$&quot;#,##0\)">
                  <c:v>95701.93327615982</c:v>
                </c:pt>
                <c:pt idx="23" formatCode="&quot;$&quot;#,##0_);[Red]\(&quot;$&quot;#,##0\)">
                  <c:v>53459.22974313371</c:v>
                </c:pt>
                <c:pt idx="24" formatCode="&quot;$&quot;#,##0_);[Red]\(&quot;$&quot;#,##0\)">
                  <c:v>57310.381190439</c:v>
                </c:pt>
                <c:pt idx="25" formatCode="&quot;$&quot;#,##0_);[Red]\(&quot;$&quot;#,##0\)">
                  <c:v>41853.08982722775</c:v>
                </c:pt>
                <c:pt idx="26" formatCode="&quot;$&quot;#,##0_);[Red]\(&quot;$&quot;#,##0\)">
                  <c:v>41853.08982722775</c:v>
                </c:pt>
                <c:pt idx="27" formatCode="&quot;$&quot;#,##0_);[Red]\(&quot;$&quot;#,##0\)">
                  <c:v>49513.96498810292</c:v>
                </c:pt>
                <c:pt idx="28" formatCode="&quot;$&quot;#,##0_);[Red]\(&quot;$&quot;#,##0\)">
                  <c:v>42711.70529511895</c:v>
                </c:pt>
                <c:pt idx="29" formatCode="&quot;$&quot;#,##0_);[Red]\(&quot;$&quot;#,##0\)">
                  <c:v>38634.10916607816</c:v>
                </c:pt>
                <c:pt idx="30" formatCode="&quot;$&quot;#,##0_);[Red]\(&quot;$&quot;#,##0\)">
                  <c:v>45637.76324646793</c:v>
                </c:pt>
                <c:pt idx="31" formatCode="&quot;$&quot;#,##0_);[Red]\(&quot;$&quot;#,##0\)">
                  <c:v>116764.3132352934</c:v>
                </c:pt>
                <c:pt idx="32" formatCode="&quot;$&quot;#,##0_);[Red]\(&quot;$&quot;#,##0\)">
                  <c:v>110728.7350904395</c:v>
                </c:pt>
                <c:pt idx="33" formatCode="&quot;$&quot;#,##0_);[Red]\(&quot;$&quot;#,##0\)">
                  <c:v>97272.13548726603</c:v>
                </c:pt>
                <c:pt idx="34" formatCode="&quot;$&quot;#,##0_);[Red]\(&quot;$&quot;#,##0\)">
                  <c:v>90268.48140687626</c:v>
                </c:pt>
                <c:pt idx="35" formatCode="&quot;$&quot;#,##0_);[Red]\(&quot;$&quot;#,##0\)">
                  <c:v>11481.05625717566</c:v>
                </c:pt>
                <c:pt idx="36" formatCode="&quot;$&quot;#,##0_);[Red]\(&quot;$&quot;#,##0\)">
                  <c:v>11481.05625717566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-2144765624"/>
        <c:axId val="-2144759864"/>
      </c:areaChart>
      <c:catAx>
        <c:axId val="-2144765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4759864"/>
        <c:crosses val="autoZero"/>
        <c:auto val="1"/>
        <c:lblAlgn val="ctr"/>
        <c:lblOffset val="100"/>
        <c:noMultiLvlLbl val="0"/>
      </c:catAx>
      <c:valAx>
        <c:axId val="-2144759864"/>
        <c:scaling>
          <c:orientation val="minMax"/>
        </c:scaling>
        <c:delete val="0"/>
        <c:axPos val="l"/>
        <c:majorGridlines/>
        <c:numFmt formatCode="#,##0;\-#,##0" sourceLinked="1"/>
        <c:majorTickMark val="out"/>
        <c:minorTickMark val="none"/>
        <c:tickLblPos val="nextTo"/>
        <c:crossAx val="-21447656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9617365541592"/>
          <c:y val="0.95306894557898"/>
          <c:w val="0.2903018175651"/>
          <c:h val="0.040033832122222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lIns="2">
            <a:spAutoFit/>
          </a:bodyPr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43</a:t>
            </a:r>
            <a:r>
              <a:rPr lang="en-US" sz="1800" baseline="0"/>
              <a:t> Years IRF Fund Raising in </a:t>
            </a:r>
            <a:r>
              <a:rPr lang="en-US" sz="1800" b="1" i="0" baseline="0">
                <a:effectLst/>
              </a:rPr>
              <a:t>Constant Dollars </a:t>
            </a:r>
            <a:r>
              <a:rPr lang="en-US" sz="1800" baseline="0"/>
              <a:t>: Sectors by % </a:t>
            </a:r>
            <a:endParaRPr lang="en-US" sz="1800"/>
          </a:p>
        </c:rich>
      </c:tx>
      <c:overlay val="0"/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'4 yr Charts Constant $'!$A$21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val>
            <c:numRef>
              <c:f>'4 yr Charts Constant $'!$B$21:$AS$21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35039.37007874015</c:v>
                </c:pt>
                <c:pt idx="3" formatCode="&quot;$&quot;#,##0_);[Red]\(&quot;$&quot;#,##0\)">
                  <c:v>26279.52755905512</c:v>
                </c:pt>
                <c:pt idx="4" formatCode="&quot;$&quot;#,##0_);[Red]\(&quot;$&quot;#,##0\)">
                  <c:v>29579.85759205842</c:v>
                </c:pt>
                <c:pt idx="5" formatCode="&quot;$&quot;#,##0_);[Red]\(&quot;$&quot;#,##0\)">
                  <c:v>29579.85759205842</c:v>
                </c:pt>
                <c:pt idx="6" formatCode="&quot;$&quot;#,##0_);[Red]\(&quot;$&quot;#,##0\)">
                  <c:v>3300.3300330033</c:v>
                </c:pt>
                <c:pt idx="7" formatCode="&quot;$&quot;#,##0_);[Red]\(&quot;$&quot;#,##0\)">
                  <c:v>3300.3300330033</c:v>
                </c:pt>
                <c:pt idx="8" formatCode="&quot;$&quot;#,##0_);[Red]\(&quot;$&quot;#,##0\)">
                  <c:v>0.0</c:v>
                </c:pt>
                <c:pt idx="9" formatCode="&quot;$&quot;#,##0_);[Red]\(&quot;$&quot;#,##0\)">
                  <c:v>0.0</c:v>
                </c:pt>
                <c:pt idx="10" formatCode="&quot;$&quot;#,##0_);[Red]\(&quot;$&quot;#,##0\)">
                  <c:v>5755.353319057815</c:v>
                </c:pt>
                <c:pt idx="11" formatCode="&quot;$&quot;#,##0_);[Red]\(&quot;$&quot;#,##0\)">
                  <c:v>5755.353319057815</c:v>
                </c:pt>
                <c:pt idx="12" formatCode="&quot;$&quot;#,##0_);[Red]\(&quot;$&quot;#,##0\)">
                  <c:v>5755.353319057815</c:v>
                </c:pt>
                <c:pt idx="13" formatCode="&quot;$&quot;#,##0_);[Red]\(&quot;$&quot;#,##0\)">
                  <c:v>5755.353319057815</c:v>
                </c:pt>
                <c:pt idx="14" formatCode="&quot;$&quot;#,##0_);[Red]\(&quot;$&quot;#,##0\)">
                  <c:v>26515.15151515151</c:v>
                </c:pt>
                <c:pt idx="15" formatCode="&quot;$&quot;#,##0_);[Red]\(&quot;$&quot;#,##0\)">
                  <c:v>65887.97381480309</c:v>
                </c:pt>
                <c:pt idx="16" formatCode="&quot;$&quot;#,##0_);[Red]\(&quot;$&quot;#,##0\)">
                  <c:v>69727.56425848909</c:v>
                </c:pt>
                <c:pt idx="17" formatCode="&quot;$&quot;#,##0_);[Red]\(&quot;$&quot;#,##0\)">
                  <c:v>69727.56425848909</c:v>
                </c:pt>
                <c:pt idx="18" formatCode="&quot;$&quot;#,##0_);[Red]\(&quot;$&quot;#,##0\)">
                  <c:v>43212.41274333757</c:v>
                </c:pt>
                <c:pt idx="19" formatCode="&quot;$&quot;#,##0_);[Red]\(&quot;$&quot;#,##0\)">
                  <c:v>3839.590443686007</c:v>
                </c:pt>
                <c:pt idx="20" formatCode="&quot;$&quot;#,##0_);[Red]\(&quot;$&quot;#,##0\)">
                  <c:v>0.0</c:v>
                </c:pt>
                <c:pt idx="21" formatCode="&quot;$&quot;#,##0_);[Red]\(&quot;$&quot;#,##0\)">
                  <c:v>41546.24277456648</c:v>
                </c:pt>
                <c:pt idx="22" formatCode="&quot;$&quot;#,##0_);[Red]\(&quot;$&quot;#,##0\)">
                  <c:v>46136.63825479246</c:v>
                </c:pt>
                <c:pt idx="23" formatCode="&quot;$&quot;#,##0_);[Red]\(&quot;$&quot;#,##0\)">
                  <c:v>55287.19074098031</c:v>
                </c:pt>
                <c:pt idx="24" formatCode="&quot;$&quot;#,##0_);[Red]\(&quot;$&quot;#,##0\)">
                  <c:v>62111.51506530464</c:v>
                </c:pt>
                <c:pt idx="25" formatCode="&quot;$&quot;#,##0_);[Red]\(&quot;$&quot;#,##0\)">
                  <c:v>59358.37573901402</c:v>
                </c:pt>
                <c:pt idx="26" formatCode="&quot;$&quot;#,##0_);[Red]\(&quot;$&quot;#,##0\)">
                  <c:v>90648.5141129547</c:v>
                </c:pt>
                <c:pt idx="27" formatCode="&quot;$&quot;#,##0_);[Red]\(&quot;$&quot;#,##0\)">
                  <c:v>81497.96162676686</c:v>
                </c:pt>
                <c:pt idx="28" formatCode="&quot;$&quot;#,##0_);[Red]\(&quot;$&quot;#,##0\)">
                  <c:v>94412.51913217569</c:v>
                </c:pt>
                <c:pt idx="29" formatCode="&quot;$&quot;#,##0_);[Red]\(&quot;$&quot;#,##0\)">
                  <c:v>55619.41568389983</c:v>
                </c:pt>
                <c:pt idx="30" formatCode="&quot;$&quot;#,##0_);[Red]\(&quot;$&quot;#,##0\)">
                  <c:v>19738.88182973316</c:v>
                </c:pt>
                <c:pt idx="31" formatCode="&quot;$&quot;#,##0_);[Red]\(&quot;$&quot;#,##0\)">
                  <c:v>31306.24709919424</c:v>
                </c:pt>
                <c:pt idx="32" formatCode="&quot;$&quot;#,##0_);[Red]\(&quot;$&quot;#,##0\)">
                  <c:v>18429.74789856906</c:v>
                </c:pt>
                <c:pt idx="33" formatCode="&quot;$&quot;#,##0_);[Red]\(&quot;$&quot;#,##0\)">
                  <c:v>18429.74789856906</c:v>
                </c:pt>
                <c:pt idx="34" formatCode="&quot;$&quot;#,##0_);[Red]\(&quot;$&quot;#,##0\)">
                  <c:v>25111.26237518376</c:v>
                </c:pt>
                <c:pt idx="35" formatCode="&quot;$&quot;#,##0_);[Red]\(&quot;$&quot;#,##0\)">
                  <c:v>13543.89710572268</c:v>
                </c:pt>
                <c:pt idx="36" formatCode="&quot;$&quot;#,##0_);[Red]\(&quot;$&quot;#,##0\)">
                  <c:v>6681.5144766147</c:v>
                </c:pt>
                <c:pt idx="37" formatCode="&quot;$&quot;#,##0_);[Red]\(&quot;$&quot;#,##0\)">
                  <c:v>44926.63266777606</c:v>
                </c:pt>
                <c:pt idx="38" formatCode="&quot;$&quot;#,##0_);[Red]\(&quot;$&quot;#,##0\)">
                  <c:v>49529.24357033224</c:v>
                </c:pt>
                <c:pt idx="39" formatCode="&quot;$&quot;#,##0_);[Red]\(&quot;$&quot;#,##0\)">
                  <c:v>84311.97267405831</c:v>
                </c:pt>
                <c:pt idx="40" formatCode="&quot;$&quot;#,##0_);[Red]\(&quot;$&quot;#,##0\)">
                  <c:v>136858.9558590237</c:v>
                </c:pt>
                <c:pt idx="41" formatCode="&quot;$&quot;#,##0_);[Red]\(&quot;$&quot;#,##0\)">
                  <c:v>98613.83766786234</c:v>
                </c:pt>
                <c:pt idx="42" formatCode="&quot;$&quot;#,##0_);[Red]\(&quot;$&quot;#,##0\)">
                  <c:v>89118.83442609604</c:v>
                </c:pt>
                <c:pt idx="43" formatCode="&quot;$&quot;#,##0_);[Red]\(&quot;$&quot;#,##0\)">
                  <c:v>54336.10532236996</c:v>
                </c:pt>
              </c:numCache>
            </c:numRef>
          </c:val>
        </c:ser>
        <c:ser>
          <c:idx val="2"/>
          <c:order val="1"/>
          <c:tx>
            <c:strRef>
              <c:f>'4 yr Charts Constant $'!$A$22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val>
            <c:numRef>
              <c:f>'4 yr Charts Constant $'!$B$22:$AS$22</c:f>
              <c:numCache>
                <c:formatCode>#,##0;\-#,##0</c:formatCode>
                <c:ptCount val="44"/>
                <c:pt idx="0">
                  <c:v>260085.8369098712</c:v>
                </c:pt>
                <c:pt idx="1">
                  <c:v>201354.3938647717</c:v>
                </c:pt>
                <c:pt idx="2" formatCode="&quot;$&quot;#,##0_);[Red]\(&quot;$&quot;#,##0\)">
                  <c:v>197687.7061460683</c:v>
                </c:pt>
                <c:pt idx="3" formatCode="&quot;$&quot;#,##0_);[Red]\(&quot;$&quot;#,##0\)">
                  <c:v>171434.2777780493</c:v>
                </c:pt>
                <c:pt idx="4" formatCode="&quot;$&quot;#,##0_);[Red]\(&quot;$&quot;#,##0\)">
                  <c:v>129787.4060093274</c:v>
                </c:pt>
                <c:pt idx="5" formatCode="&quot;$&quot;#,##0_);[Red]\(&quot;$&quot;#,##0\)">
                  <c:v>95884.00475300752</c:v>
                </c:pt>
                <c:pt idx="6" formatCode="&quot;$&quot;#,##0_);[Red]\(&quot;$&quot;#,##0\)">
                  <c:v>56751.30442878335</c:v>
                </c:pt>
                <c:pt idx="7" formatCode="&quot;$&quot;#,##0_);[Red]\(&quot;$&quot;#,##0\)">
                  <c:v>93717.47476857247</c:v>
                </c:pt>
                <c:pt idx="8" formatCode="&quot;$&quot;#,##0_);[Red]\(&quot;$&quot;#,##0\)">
                  <c:v>74841.6019627829</c:v>
                </c:pt>
                <c:pt idx="9" formatCode="&quot;$&quot;#,##0_);[Red]\(&quot;$&quot;#,##0\)">
                  <c:v>77164.73721229799</c:v>
                </c:pt>
                <c:pt idx="10" formatCode="&quot;$&quot;#,##0_);[Red]\(&quot;$&quot;#,##0\)">
                  <c:v>84841.08184008485</c:v>
                </c:pt>
                <c:pt idx="11" formatCode="&quot;$&quot;#,##0_);[Red]\(&quot;$&quot;#,##0\)">
                  <c:v>29818.41333179756</c:v>
                </c:pt>
                <c:pt idx="12" formatCode="&quot;$&quot;#,##0_);[Red]\(&quot;$&quot;#,##0\)">
                  <c:v>25319.69867884126</c:v>
                </c:pt>
                <c:pt idx="13" formatCode="&quot;$&quot;#,##0_);[Red]\(&quot;$&quot;#,##0\)">
                  <c:v>40501.60705452879</c:v>
                </c:pt>
                <c:pt idx="14" formatCode="&quot;$&quot;#,##0_);[Red]\(&quot;$&quot;#,##0\)">
                  <c:v>60911.26955686668</c:v>
                </c:pt>
                <c:pt idx="15" formatCode="&quot;$&quot;#,##0_);[Red]\(&quot;$&quot;#,##0\)">
                  <c:v>142068.8688600026</c:v>
                </c:pt>
                <c:pt idx="16" formatCode="&quot;$&quot;#,##0_);[Red]\(&quot;$&quot;#,##0\)">
                  <c:v>148468.1862661459</c:v>
                </c:pt>
                <c:pt idx="17" formatCode="&quot;$&quot;#,##0_);[Red]\(&quot;$&quot;#,##0\)">
                  <c:v>129210.8061923452</c:v>
                </c:pt>
                <c:pt idx="18" formatCode="&quot;$&quot;#,##0_);[Red]\(&quot;$&quot;#,##0\)">
                  <c:v>92668.91670927923</c:v>
                </c:pt>
                <c:pt idx="19" formatCode="&quot;$&quot;#,##0_);[Red]\(&quot;$&quot;#,##0\)">
                  <c:v>17920.05473333228</c:v>
                </c:pt>
                <c:pt idx="20" formatCode="&quot;$&quot;#,##0_);[Red]\(&quot;$&quot;#,##0\)">
                  <c:v>15329.90892482208</c:v>
                </c:pt>
                <c:pt idx="21" formatCode="&quot;$&quot;#,##0_);[Red]\(&quot;$&quot;#,##0\)">
                  <c:v>68672.7557456313</c:v>
                </c:pt>
                <c:pt idx="22" formatCode="&quot;$&quot;#,##0_);[Red]\(&quot;$&quot;#,##0\)">
                  <c:v>234219.7190224675</c:v>
                </c:pt>
                <c:pt idx="23" formatCode="&quot;$&quot;#,##0_);[Red]\(&quot;$&quot;#,##0\)">
                  <c:v>222698.9816952785</c:v>
                </c:pt>
                <c:pt idx="24" formatCode="&quot;$&quot;#,##0_);[Red]\(&quot;$&quot;#,##0\)">
                  <c:v>242829.7222598076</c:v>
                </c:pt>
                <c:pt idx="25" formatCode="&quot;$&quot;#,##0_);[Red]\(&quot;$&quot;#,##0\)">
                  <c:v>204722.2865795819</c:v>
                </c:pt>
                <c:pt idx="26" formatCode="&quot;$&quot;#,##0_);[Red]\(&quot;$&quot;#,##0\)">
                  <c:v>39175.32330274572</c:v>
                </c:pt>
                <c:pt idx="27" formatCode="&quot;$&quot;#,##0_);[Red]\(&quot;$&quot;#,##0\)">
                  <c:v>44001.57812900054</c:v>
                </c:pt>
                <c:pt idx="28" formatCode="&quot;$&quot;#,##0_);[Red]\(&quot;$&quot;#,##0\)">
                  <c:v>28948.8959541319</c:v>
                </c:pt>
                <c:pt idx="29" formatCode="&quot;$&quot;#,##0_);[Red]\(&quot;$&quot;#,##0\)">
                  <c:v>60923.58456417179</c:v>
                </c:pt>
                <c:pt idx="30" formatCode="&quot;$&quot;#,##0_);[Red]\(&quot;$&quot;#,##0\)">
                  <c:v>64466.52000875157</c:v>
                </c:pt>
                <c:pt idx="31" formatCode="&quot;$&quot;#,##0_);[Red]\(&quot;$&quot;#,##0\)">
                  <c:v>73622.30111064045</c:v>
                </c:pt>
                <c:pt idx="32" formatCode="&quot;$&quot;#,##0_);[Red]\(&quot;$&quot;#,##0\)">
                  <c:v>123420.5171327366</c:v>
                </c:pt>
                <c:pt idx="33" formatCode="&quot;$&quot;#,##0_);[Red]\(&quot;$&quot;#,##0\)">
                  <c:v>91251.749184639</c:v>
                </c:pt>
                <c:pt idx="34" formatCode="&quot;$&quot;#,##0_);[Red]\(&quot;$&quot;#,##0\)">
                  <c:v>157029.5264349367</c:v>
                </c:pt>
                <c:pt idx="35" formatCode="&quot;$&quot;#,##0_);[Red]\(&quot;$&quot;#,##0\)">
                  <c:v>143047.490506793</c:v>
                </c:pt>
                <c:pt idx="36" formatCode="&quot;$&quot;#,##0_);[Red]\(&quot;$&quot;#,##0\)">
                  <c:v>101867.0183193929</c:v>
                </c:pt>
                <c:pt idx="37" formatCode="&quot;$&quot;#,##0_);[Red]\(&quot;$&quot;#,##0\)">
                  <c:v>106095.9845641435</c:v>
                </c:pt>
                <c:pt idx="38" formatCode="&quot;$&quot;#,##0_);[Red]\(&quot;$&quot;#,##0\)">
                  <c:v>36775.271869266</c:v>
                </c:pt>
                <c:pt idx="39" formatCode="&quot;$&quot;#,##0_);[Red]\(&quot;$&quot;#,##0\)">
                  <c:v>44712.33128517738</c:v>
                </c:pt>
                <c:pt idx="40" formatCode="&quot;$&quot;#,##0_);[Red]\(&quot;$&quot;#,##0\)">
                  <c:v>62805.77487169427</c:v>
                </c:pt>
                <c:pt idx="41" formatCode="&quot;$&quot;#,##0_);[Red]\(&quot;$&quot;#,##0\)">
                  <c:v>46806.35061082558</c:v>
                </c:pt>
                <c:pt idx="42" formatCode="&quot;$&quot;#,##0_);[Red]\(&quot;$&quot;#,##0\)">
                  <c:v>46806.35061082558</c:v>
                </c:pt>
                <c:pt idx="43" formatCode="&quot;$&quot;#,##0_);[Red]\(&quot;$&quot;#,##0\)">
                  <c:v>77494.88137432874</c:v>
                </c:pt>
              </c:numCache>
            </c:numRef>
          </c:val>
        </c:ser>
        <c:ser>
          <c:idx val="3"/>
          <c:order val="2"/>
          <c:tx>
            <c:strRef>
              <c:f>'4 yr Charts Constant $'!$A$23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val>
            <c:numRef>
              <c:f>'4 yr Charts Constant $'!$B$23:$AS$23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51782.96703296703</c:v>
                </c:pt>
                <c:pt idx="4" formatCode="&quot;$&quot;#,##0_);[Red]\(&quot;$&quot;#,##0\)">
                  <c:v>51782.96703296703</c:v>
                </c:pt>
                <c:pt idx="5" formatCode="&quot;$&quot;#,##0_);[Red]\(&quot;$&quot;#,##0\)">
                  <c:v>67359.29102050597</c:v>
                </c:pt>
                <c:pt idx="6" formatCode="&quot;$&quot;#,##0_);[Red]\(&quot;$&quot;#,##0\)">
                  <c:v>123054.1439616825</c:v>
                </c:pt>
                <c:pt idx="7" formatCode="&quot;$&quot;#,##0_);[Red]\(&quot;$&quot;#,##0\)">
                  <c:v>208998.3868734668</c:v>
                </c:pt>
                <c:pt idx="8" formatCode="&quot;$&quot;#,##0_);[Red]\(&quot;$&quot;#,##0\)">
                  <c:v>341560.7262050863</c:v>
                </c:pt>
                <c:pt idx="9" formatCode="&quot;$&quot;#,##0_);[Red]\(&quot;$&quot;#,##0\)">
                  <c:v>346352.3267458493</c:v>
                </c:pt>
                <c:pt idx="10" formatCode="&quot;$&quot;#,##0_);[Red]\(&quot;$&quot;#,##0\)">
                  <c:v>309377.495217949</c:v>
                </c:pt>
                <c:pt idx="11" formatCode="&quot;$&quot;#,##0_);[Red]\(&quot;$&quot;#,##0\)">
                  <c:v>171650.2852731977</c:v>
                </c:pt>
                <c:pt idx="12" formatCode="&quot;$&quot;#,##0_);[Red]\(&quot;$&quot;#,##0\)">
                  <c:v>129895.7853297234</c:v>
                </c:pt>
                <c:pt idx="13" formatCode="&quot;$&quot;#,##0_);[Red]\(&quot;$&quot;#,##0\)">
                  <c:v>174103.5065578791</c:v>
                </c:pt>
                <c:pt idx="14" formatCode="&quot;$&quot;#,##0_);[Red]\(&quot;$&quot;#,##0\)">
                  <c:v>217549.2605456724</c:v>
                </c:pt>
                <c:pt idx="15" formatCode="&quot;$&quot;#,##0_);[Red]\(&quot;$&quot;#,##0\)">
                  <c:v>217549.2605456724</c:v>
                </c:pt>
                <c:pt idx="16" formatCode="&quot;$&quot;#,##0_);[Red]\(&quot;$&quot;#,##0\)">
                  <c:v>126741.4211575271</c:v>
                </c:pt>
                <c:pt idx="17" formatCode="&quot;$&quot;#,##0_);[Red]\(&quot;$&quot;#,##0\)">
                  <c:v>62165.77540106951</c:v>
                </c:pt>
                <c:pt idx="18" formatCode="&quot;$&quot;#,##0_);[Red]\(&quot;$&quot;#,##0\)">
                  <c:v>0.0</c:v>
                </c:pt>
                <c:pt idx="19" formatCode="&quot;$&quot;#,##0_);[Red]\(&quot;$&quot;#,##0\)">
                  <c:v>0.0</c:v>
                </c:pt>
                <c:pt idx="20" formatCode="&quot;$&quot;#,##0_);[Red]\(&quot;$&quot;#,##0\)">
                  <c:v>17381.65680473373</c:v>
                </c:pt>
                <c:pt idx="21" formatCode="&quot;$&quot;#,##0_);[Red]\(&quot;$&quot;#,##0\)">
                  <c:v>17381.65680473373</c:v>
                </c:pt>
                <c:pt idx="22" formatCode="&quot;$&quot;#,##0_);[Red]\(&quot;$&quot;#,##0\)">
                  <c:v>17381.65680473373</c:v>
                </c:pt>
                <c:pt idx="23" formatCode="&quot;$&quot;#,##0_);[Red]\(&quot;$&quot;#,##0\)">
                  <c:v>18244.91647324201</c:v>
                </c:pt>
                <c:pt idx="24" formatCode="&quot;$&quot;#,##0_);[Red]\(&quot;$&quot;#,##0\)">
                  <c:v>2890.286695535314</c:v>
                </c:pt>
                <c:pt idx="25" formatCode="&quot;$&quot;#,##0_);[Red]\(&quot;$&quot;#,##0\)">
                  <c:v>14495.06123134433</c:v>
                </c:pt>
                <c:pt idx="26" formatCode="&quot;$&quot;#,##0_);[Red]\(&quot;$&quot;#,##0\)">
                  <c:v>14495.06123134433</c:v>
                </c:pt>
                <c:pt idx="27" formatCode="&quot;$&quot;#,##0_);[Red]\(&quot;$&quot;#,##0\)">
                  <c:v>13631.80156283604</c:v>
                </c:pt>
                <c:pt idx="28" formatCode="&quot;$&quot;#,##0_);[Red]\(&quot;$&quot;#,##0\)">
                  <c:v>11604.77453580902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3045.066991473813</c:v>
                </c:pt>
                <c:pt idx="31" formatCode="&quot;$&quot;#,##0_);[Red]\(&quot;$&quot;#,##0\)">
                  <c:v>3045.066991473813</c:v>
                </c:pt>
                <c:pt idx="32" formatCode="&quot;$&quot;#,##0_);[Red]\(&quot;$&quot;#,##0\)">
                  <c:v>3045.066991473813</c:v>
                </c:pt>
                <c:pt idx="33" formatCode="&quot;$&quot;#,##0_);[Red]\(&quot;$&quot;#,##0\)">
                  <c:v>3045.066991473813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65983.81877022653</c:v>
                </c:pt>
                <c:pt idx="36" formatCode="&quot;$&quot;#,##0_);[Red]\(&quot;$&quot;#,##0\)">
                  <c:v>68688.79259221605</c:v>
                </c:pt>
                <c:pt idx="37" formatCode="&quot;$&quot;#,##0_);[Red]\(&quot;$&quot;#,##0\)">
                  <c:v>101329.8511739221</c:v>
                </c:pt>
                <c:pt idx="38" formatCode="&quot;$&quot;#,##0_);[Red]\(&quot;$&quot;#,##0\)">
                  <c:v>107033.5923266016</c:v>
                </c:pt>
                <c:pt idx="39" formatCode="&quot;$&quot;#,##0_);[Red]\(&quot;$&quot;#,##0\)">
                  <c:v>83341.31434187356</c:v>
                </c:pt>
                <c:pt idx="40" formatCode="&quot;$&quot;#,##0_);[Red]\(&quot;$&quot;#,##0\)">
                  <c:v>80636.34051988401</c:v>
                </c:pt>
                <c:pt idx="41" formatCode="&quot;$&quot;#,##0_);[Red]\(&quot;$&quot;#,##0\)">
                  <c:v>47995.28193817796</c:v>
                </c:pt>
                <c:pt idx="42" formatCode="&quot;$&quot;#,##0_);[Red]\(&quot;$&quot;#,##0\)">
                  <c:v>62147.93391526948</c:v>
                </c:pt>
                <c:pt idx="43" formatCode="&quot;$&quot;#,##0_);[Red]\(&quot;$&quot;#,##0\)">
                  <c:v>24577.82844610716</c:v>
                </c:pt>
              </c:numCache>
            </c:numRef>
          </c:val>
        </c:ser>
        <c:ser>
          <c:idx val="4"/>
          <c:order val="3"/>
          <c:tx>
            <c:strRef>
              <c:f>'4 yr Charts Constant $'!$A$24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val>
            <c:numRef>
              <c:f>'4 yr Charts Constant $'!$B$24:$AS$24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0.0</c:v>
                </c:pt>
                <c:pt idx="5" formatCode="&quot;$&quot;#,##0_);[Red]\(&quot;$&quot;#,##0\)">
                  <c:v>0.0</c:v>
                </c:pt>
                <c:pt idx="6" formatCode="&quot;$&quot;#,##0_);[Red]\(&quot;$&quot;#,##0\)">
                  <c:v>0.0</c:v>
                </c:pt>
                <c:pt idx="7" formatCode="&quot;$&quot;#,##0_);[Red]\(&quot;$&quot;#,##0\)">
                  <c:v>4834.254143646409</c:v>
                </c:pt>
                <c:pt idx="8" formatCode="&quot;$&quot;#,##0_);[Red]\(&quot;$&quot;#,##0\)">
                  <c:v>4834.254143646409</c:v>
                </c:pt>
                <c:pt idx="9" formatCode="&quot;$&quot;#,##0_);[Red]\(&quot;$&quot;#,##0\)">
                  <c:v>16171.51829458981</c:v>
                </c:pt>
                <c:pt idx="10" formatCode="&quot;$&quot;#,##0_);[Red]\(&quot;$&quot;#,##0\)">
                  <c:v>16171.51829458981</c:v>
                </c:pt>
                <c:pt idx="11" formatCode="&quot;$&quot;#,##0_);[Red]\(&quot;$&quot;#,##0\)">
                  <c:v>11337.2641509434</c:v>
                </c:pt>
                <c:pt idx="12" formatCode="&quot;$&quot;#,##0_);[Red]\(&quot;$&quot;#,##0\)">
                  <c:v>137650.3616652837</c:v>
                </c:pt>
                <c:pt idx="13" formatCode="&quot;$&quot;#,##0_);[Red]\(&quot;$&quot;#,##0\)">
                  <c:v>149748.0606139713</c:v>
                </c:pt>
                <c:pt idx="14" formatCode="&quot;$&quot;#,##0_);[Red]\(&quot;$&quot;#,##0\)">
                  <c:v>185675.8681006023</c:v>
                </c:pt>
                <c:pt idx="15" formatCode="&quot;$&quot;#,##0_);[Red]\(&quot;$&quot;#,##0\)">
                  <c:v>187853.5684490344</c:v>
                </c:pt>
                <c:pt idx="16" formatCode="&quot;$&quot;#,##0_);[Red]\(&quot;$&quot;#,##0\)">
                  <c:v>269697.4675217248</c:v>
                </c:pt>
                <c:pt idx="17" formatCode="&quot;$&quot;#,##0_);[Red]\(&quot;$&quot;#,##0\)">
                  <c:v>246262.5044220938</c:v>
                </c:pt>
                <c:pt idx="18" formatCode="&quot;$&quot;#,##0_);[Red]\(&quot;$&quot;#,##0\)">
                  <c:v>463713.0753138411</c:v>
                </c:pt>
                <c:pt idx="19" formatCode="&quot;$&quot;#,##0_);[Red]\(&quot;$&quot;#,##0\)">
                  <c:v>461535.3749654091</c:v>
                </c:pt>
                <c:pt idx="20" formatCode="&quot;$&quot;#,##0_);[Red]\(&quot;$&quot;#,##0\)">
                  <c:v>287291.1002718695</c:v>
                </c:pt>
                <c:pt idx="21" formatCode="&quot;$&quot;#,##0_);[Red]\(&quot;$&quot;#,##0\)">
                  <c:v>318129.2505608869</c:v>
                </c:pt>
                <c:pt idx="22" formatCode="&quot;$&quot;#,##0_);[Red]\(&quot;$&quot;#,##0\)">
                  <c:v>106417.5388491751</c:v>
                </c:pt>
                <c:pt idx="23" formatCode="&quot;$&quot;#,##0_);[Red]\(&quot;$&quot;#,##0\)">
                  <c:v>110428.9338767994</c:v>
                </c:pt>
                <c:pt idx="24" formatCode="&quot;$&quot;#,##0_);[Red]\(&quot;$&quot;#,##0\)">
                  <c:v>76516.21198330833</c:v>
                </c:pt>
                <c:pt idx="25" formatCode="&quot;$&quot;#,##0_);[Red]\(&quot;$&quot;#,##0\)">
                  <c:v>45678.06169429098</c:v>
                </c:pt>
                <c:pt idx="26" formatCode="&quot;$&quot;#,##0_);[Red]\(&quot;$&quot;#,##0\)">
                  <c:v>4011.39502762431</c:v>
                </c:pt>
                <c:pt idx="27" formatCode="&quot;$&quot;#,##0_);[Red]\(&quot;$&quot;#,##0\)">
                  <c:v>0.0</c:v>
                </c:pt>
                <c:pt idx="28" formatCode="&quot;$&quot;#,##0_);[Red]\(&quot;$&quot;#,##0\)">
                  <c:v>0.0</c:v>
                </c:pt>
                <c:pt idx="29" formatCode="&quot;$&quot;#,##0_);[Red]\(&quot;$&quot;#,##0\)">
                  <c:v>0.0</c:v>
                </c:pt>
                <c:pt idx="30" formatCode="&quot;$&quot;#,##0_);[Red]\(&quot;$&quot;#,##0\)">
                  <c:v>0.0</c:v>
                </c:pt>
                <c:pt idx="31" formatCode="&quot;$&quot;#,##0_);[Red]\(&quot;$&quot;#,##0\)">
                  <c:v>0.0</c:v>
                </c:pt>
                <c:pt idx="32" formatCode="&quot;$&quot;#,##0_);[Red]\(&quot;$&quot;#,##0\)">
                  <c:v>0.0</c:v>
                </c:pt>
                <c:pt idx="33" formatCode="&quot;$&quot;#,##0_);[Red]\(&quot;$&quot;#,##0\)">
                  <c:v>0.0</c:v>
                </c:pt>
                <c:pt idx="34" formatCode="&quot;$&quot;#,##0_);[Red]\(&quot;$&quot;#,##0\)">
                  <c:v>0.0</c:v>
                </c:pt>
                <c:pt idx="35" formatCode="&quot;$&quot;#,##0_);[Red]\(&quot;$&quot;#,##0\)">
                  <c:v>0.0</c:v>
                </c:pt>
                <c:pt idx="36" formatCode="&quot;$&quot;#,##0_);[Red]\(&quot;$&quot;#,##0\)">
                  <c:v>0.0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ser>
          <c:idx val="5"/>
          <c:order val="4"/>
          <c:tx>
            <c:strRef>
              <c:f>'4 yr Charts Constant $'!$A$25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val>
            <c:numRef>
              <c:f>'4 yr Charts Constant $'!$B$25:$AS$25</c:f>
              <c:numCache>
                <c:formatCode>#,##0;\-#,##0</c:formatCode>
                <c:ptCount val="44"/>
                <c:pt idx="0">
                  <c:v>0.0</c:v>
                </c:pt>
                <c:pt idx="1">
                  <c:v>0.0</c:v>
                </c:pt>
                <c:pt idx="2" formatCode="&quot;$&quot;#,##0_);[Red]\(&quot;$&quot;#,##0\)">
                  <c:v>0.0</c:v>
                </c:pt>
                <c:pt idx="3" formatCode="&quot;$&quot;#,##0_);[Red]\(&quot;$&quot;#,##0\)">
                  <c:v>0.0</c:v>
                </c:pt>
                <c:pt idx="4" formatCode="&quot;$&quot;#,##0_);[Red]\(&quot;$&quot;#,##0\)">
                  <c:v>28498.3498349835</c:v>
                </c:pt>
                <c:pt idx="5" formatCode="&quot;$&quot;#,##0_);[Red]\(&quot;$&quot;#,##0\)">
                  <c:v>88965.63955460966</c:v>
                </c:pt>
                <c:pt idx="6" formatCode="&quot;$&quot;#,##0_);[Red]\(&quot;$&quot;#,##0\)">
                  <c:v>98892.11014284496</c:v>
                </c:pt>
                <c:pt idx="7" formatCode="&quot;$&quot;#,##0_);[Red]\(&quot;$&quot;#,##0\)">
                  <c:v>100647.6350047234</c:v>
                </c:pt>
                <c:pt idx="8" formatCode="&quot;$&quot;#,##0_);[Red]\(&quot;$&quot;#,##0\)">
                  <c:v>86435.91756048542</c:v>
                </c:pt>
                <c:pt idx="9" formatCode="&quot;$&quot;#,##0_);[Red]\(&quot;$&quot;#,##0\)">
                  <c:v>26263.43916161397</c:v>
                </c:pt>
                <c:pt idx="10" formatCode="&quot;$&quot;#,##0_);[Red]\(&quot;$&quot;#,##0\)">
                  <c:v>32269.5167532502</c:v>
                </c:pt>
                <c:pt idx="11" formatCode="&quot;$&quot;#,##0_);[Red]\(&quot;$&quot;#,##0\)">
                  <c:v>61484.99189137174</c:v>
                </c:pt>
                <c:pt idx="12" formatCode="&quot;$&quot;#,##0_);[Red]\(&quot;$&quot;#,##0\)">
                  <c:v>47198.35950062623</c:v>
                </c:pt>
                <c:pt idx="13" formatCode="&quot;$&quot;#,##0_);[Red]\(&quot;$&quot;#,##0\)">
                  <c:v>46903.54817987152</c:v>
                </c:pt>
                <c:pt idx="14" formatCode="&quot;$&quot;#,##0_);[Red]\(&quot;$&quot;#,##0\)">
                  <c:v>46196.04456327985</c:v>
                </c:pt>
                <c:pt idx="15" formatCode="&quot;$&quot;#,##0_);[Red]\(&quot;$&quot;#,##0\)">
                  <c:v>15225.04456327986</c:v>
                </c:pt>
                <c:pt idx="16" formatCode="&quot;$&quot;#,##0_);[Red]\(&quot;$&quot;#,##0\)">
                  <c:v>58321.20497283617</c:v>
                </c:pt>
                <c:pt idx="17" formatCode="&quot;$&quot;#,##0_);[Red]\(&quot;$&quot;#,##0\)">
                  <c:v>95117.56258873021</c:v>
                </c:pt>
                <c:pt idx="18" formatCode="&quot;$&quot;#,##0_);[Red]\(&quot;$&quot;#,##0\)">
                  <c:v>120729.1634944488</c:v>
                </c:pt>
                <c:pt idx="19" formatCode="&quot;$&quot;#,##0_);[Red]\(&quot;$&quot;#,##0\)">
                  <c:v>162971.8670274749</c:v>
                </c:pt>
                <c:pt idx="20" formatCode="&quot;$&quot;#,##0_);[Red]\(&quot;$&quot;#,##0\)">
                  <c:v>128862.3930084511</c:v>
                </c:pt>
                <c:pt idx="21" formatCode="&quot;$&quot;#,##0_);[Red]\(&quot;$&quot;#,##0\)">
                  <c:v>136538.5787451582</c:v>
                </c:pt>
                <c:pt idx="22" formatCode="&quot;$&quot;#,##0_);[Red]\(&quot;$&quot;#,##0\)">
                  <c:v>95701.93327615982</c:v>
                </c:pt>
                <c:pt idx="23" formatCode="&quot;$&quot;#,##0_);[Red]\(&quot;$&quot;#,##0\)">
                  <c:v>53459.22974313371</c:v>
                </c:pt>
                <c:pt idx="24" formatCode="&quot;$&quot;#,##0_);[Red]\(&quot;$&quot;#,##0\)">
                  <c:v>57310.381190439</c:v>
                </c:pt>
                <c:pt idx="25" formatCode="&quot;$&quot;#,##0_);[Red]\(&quot;$&quot;#,##0\)">
                  <c:v>41853.08982722775</c:v>
                </c:pt>
                <c:pt idx="26" formatCode="&quot;$&quot;#,##0_);[Red]\(&quot;$&quot;#,##0\)">
                  <c:v>41853.08982722775</c:v>
                </c:pt>
                <c:pt idx="27" formatCode="&quot;$&quot;#,##0_);[Red]\(&quot;$&quot;#,##0\)">
                  <c:v>49513.96498810292</c:v>
                </c:pt>
                <c:pt idx="28" formatCode="&quot;$&quot;#,##0_);[Red]\(&quot;$&quot;#,##0\)">
                  <c:v>42711.70529511895</c:v>
                </c:pt>
                <c:pt idx="29" formatCode="&quot;$&quot;#,##0_);[Red]\(&quot;$&quot;#,##0\)">
                  <c:v>38634.10916607816</c:v>
                </c:pt>
                <c:pt idx="30" formatCode="&quot;$&quot;#,##0_);[Red]\(&quot;$&quot;#,##0\)">
                  <c:v>45637.76324646793</c:v>
                </c:pt>
                <c:pt idx="31" formatCode="&quot;$&quot;#,##0_);[Red]\(&quot;$&quot;#,##0\)">
                  <c:v>116764.3132352934</c:v>
                </c:pt>
                <c:pt idx="32" formatCode="&quot;$&quot;#,##0_);[Red]\(&quot;$&quot;#,##0\)">
                  <c:v>110728.7350904395</c:v>
                </c:pt>
                <c:pt idx="33" formatCode="&quot;$&quot;#,##0_);[Red]\(&quot;$&quot;#,##0\)">
                  <c:v>97272.13548726603</c:v>
                </c:pt>
                <c:pt idx="34" formatCode="&quot;$&quot;#,##0_);[Red]\(&quot;$&quot;#,##0\)">
                  <c:v>90268.48140687626</c:v>
                </c:pt>
                <c:pt idx="35" formatCode="&quot;$&quot;#,##0_);[Red]\(&quot;$&quot;#,##0\)">
                  <c:v>11481.05625717566</c:v>
                </c:pt>
                <c:pt idx="36" formatCode="&quot;$&quot;#,##0_);[Red]\(&quot;$&quot;#,##0\)">
                  <c:v>11481.05625717566</c:v>
                </c:pt>
                <c:pt idx="37" formatCode="&quot;$&quot;#,##0_);[Red]\(&quot;$&quot;#,##0\)">
                  <c:v>0.0</c:v>
                </c:pt>
                <c:pt idx="38" formatCode="&quot;$&quot;#,##0_);[Red]\(&quot;$&quot;#,##0\)">
                  <c:v>0.0</c:v>
                </c:pt>
                <c:pt idx="39" formatCode="&quot;$&quot;#,##0_);[Red]\(&quot;$&quot;#,##0\)">
                  <c:v>0.0</c:v>
                </c:pt>
                <c:pt idx="40" formatCode="&quot;$&quot;#,##0_);[Red]\(&quot;$&quot;#,##0\)">
                  <c:v>0.0</c:v>
                </c:pt>
                <c:pt idx="41" formatCode="&quot;$&quot;#,##0_);[Red]\(&quot;$&quot;#,##0\)">
                  <c:v>0.0</c:v>
                </c:pt>
                <c:pt idx="42" formatCode="&quot;$&quot;#,##0_);[Red]\(&quot;$&quot;#,##0\)">
                  <c:v>0.0</c:v>
                </c:pt>
                <c:pt idx="43" formatCode="&quot;$&quot;#,##0_);[Red]\(&quot;$&quot;#,##0\)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4720568"/>
        <c:axId val="-2144717576"/>
      </c:areaChart>
      <c:catAx>
        <c:axId val="-2144720568"/>
        <c:scaling>
          <c:orientation val="minMax"/>
        </c:scaling>
        <c:delete val="0"/>
        <c:axPos val="b"/>
        <c:majorTickMark val="none"/>
        <c:minorTickMark val="none"/>
        <c:tickLblPos val="low"/>
        <c:crossAx val="-2144717576"/>
        <c:crosses val="autoZero"/>
        <c:auto val="1"/>
        <c:lblAlgn val="ctr"/>
        <c:lblOffset val="100"/>
        <c:noMultiLvlLbl val="0"/>
      </c:catAx>
      <c:valAx>
        <c:axId val="-21447175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-2144720568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29633</xdr:colOff>
      <xdr:row>20</xdr:row>
      <xdr:rowOff>135467</xdr:rowOff>
    </xdr:from>
    <xdr:to>
      <xdr:col>37</xdr:col>
      <xdr:colOff>135466</xdr:colOff>
      <xdr:row>71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778934</xdr:colOff>
      <xdr:row>20</xdr:row>
      <xdr:rowOff>135465</xdr:rowOff>
    </xdr:from>
    <xdr:to>
      <xdr:col>19</xdr:col>
      <xdr:colOff>474135</xdr:colOff>
      <xdr:row>71</xdr:row>
      <xdr:rowOff>169332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77</xdr:row>
      <xdr:rowOff>50798</xdr:rowOff>
    </xdr:from>
    <xdr:to>
      <xdr:col>19</xdr:col>
      <xdr:colOff>474134</xdr:colOff>
      <xdr:row>122</xdr:row>
      <xdr:rowOff>33866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29633</xdr:colOff>
      <xdr:row>20</xdr:row>
      <xdr:rowOff>135467</xdr:rowOff>
    </xdr:from>
    <xdr:to>
      <xdr:col>37</xdr:col>
      <xdr:colOff>135466</xdr:colOff>
      <xdr:row>71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778934</xdr:colOff>
      <xdr:row>20</xdr:row>
      <xdr:rowOff>135465</xdr:rowOff>
    </xdr:from>
    <xdr:to>
      <xdr:col>19</xdr:col>
      <xdr:colOff>474135</xdr:colOff>
      <xdr:row>71</xdr:row>
      <xdr:rowOff>169332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77</xdr:row>
      <xdr:rowOff>50798</xdr:rowOff>
    </xdr:from>
    <xdr:to>
      <xdr:col>19</xdr:col>
      <xdr:colOff>474134</xdr:colOff>
      <xdr:row>122</xdr:row>
      <xdr:rowOff>33866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29633</xdr:colOff>
      <xdr:row>27</xdr:row>
      <xdr:rowOff>135467</xdr:rowOff>
    </xdr:from>
    <xdr:to>
      <xdr:col>37</xdr:col>
      <xdr:colOff>135466</xdr:colOff>
      <xdr:row>78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778934</xdr:colOff>
      <xdr:row>27</xdr:row>
      <xdr:rowOff>135465</xdr:rowOff>
    </xdr:from>
    <xdr:to>
      <xdr:col>19</xdr:col>
      <xdr:colOff>474135</xdr:colOff>
      <xdr:row>78</xdr:row>
      <xdr:rowOff>169332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12701</xdr:colOff>
      <xdr:row>81</xdr:row>
      <xdr:rowOff>12698</xdr:rowOff>
    </xdr:from>
    <xdr:to>
      <xdr:col>19</xdr:col>
      <xdr:colOff>486834</xdr:colOff>
      <xdr:row>125</xdr:row>
      <xdr:rowOff>160866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1"/>
  <sheetViews>
    <sheetView zoomScale="75" zoomScaleNormal="75" zoomScalePageLayoutView="75" workbookViewId="0">
      <pane ySplit="1" topLeftCell="A219" activePane="bottomLeft" state="frozen"/>
      <selection pane="bottomLeft" activeCell="F13" sqref="F13"/>
    </sheetView>
  </sheetViews>
  <sheetFormatPr baseColWidth="10" defaultColWidth="15.1640625" defaultRowHeight="13" x14ac:dyDescent="0"/>
  <cols>
    <col min="1" max="1" width="9.33203125" style="37" customWidth="1"/>
    <col min="2" max="2" width="63.6640625" style="1" customWidth="1"/>
    <col min="3" max="3" width="13.6640625" style="54" customWidth="1"/>
    <col min="4" max="4" width="7.6640625" style="78" customWidth="1"/>
    <col min="5" max="5" width="9.83203125" style="54" customWidth="1"/>
    <col min="6" max="6" width="50.33203125" style="1" customWidth="1"/>
    <col min="7" max="7" width="28" style="1" customWidth="1"/>
    <col min="8" max="8" width="14.6640625" style="1" bestFit="1" customWidth="1"/>
    <col min="9" max="9" width="11.33203125" style="14" customWidth="1"/>
    <col min="10" max="10" width="10.6640625" style="14" customWidth="1"/>
    <col min="11" max="16384" width="15.1640625" style="1"/>
  </cols>
  <sheetData>
    <row r="1" spans="1:10" s="9" customFormat="1">
      <c r="A1" s="9" t="s">
        <v>43</v>
      </c>
      <c r="B1" s="9" t="s">
        <v>459</v>
      </c>
      <c r="C1" s="336" t="s">
        <v>458</v>
      </c>
      <c r="D1" s="337"/>
      <c r="E1" s="9" t="s">
        <v>460</v>
      </c>
      <c r="F1" s="9" t="s">
        <v>453</v>
      </c>
      <c r="G1" s="9" t="s">
        <v>454</v>
      </c>
      <c r="H1" s="10" t="s">
        <v>455</v>
      </c>
      <c r="I1" s="48" t="s">
        <v>456</v>
      </c>
      <c r="J1" s="49" t="s">
        <v>457</v>
      </c>
    </row>
    <row r="2" spans="1:10" s="11" customFormat="1">
      <c r="A2" s="33"/>
      <c r="C2" s="86" t="s">
        <v>597</v>
      </c>
      <c r="D2" s="86" t="s">
        <v>596</v>
      </c>
      <c r="E2" s="53"/>
      <c r="H2" s="12"/>
      <c r="I2" s="13"/>
      <c r="J2" s="13"/>
    </row>
    <row r="3" spans="1:10" ht="14.25" customHeight="1">
      <c r="A3" s="26">
        <v>15</v>
      </c>
      <c r="B3" s="1" t="s">
        <v>183</v>
      </c>
      <c r="C3" s="54" t="s">
        <v>295</v>
      </c>
      <c r="D3" s="78" t="s">
        <v>422</v>
      </c>
      <c r="E3" s="54" t="s">
        <v>79</v>
      </c>
      <c r="F3" s="1" t="s">
        <v>184</v>
      </c>
      <c r="H3" s="3">
        <v>20000</v>
      </c>
      <c r="I3" s="23">
        <v>25234</v>
      </c>
      <c r="J3" s="23">
        <v>25749</v>
      </c>
    </row>
    <row r="4" spans="1:10" ht="14.25" customHeight="1">
      <c r="A4" s="26">
        <v>7</v>
      </c>
      <c r="B4" s="1" t="s">
        <v>131</v>
      </c>
      <c r="C4" s="54" t="s">
        <v>424</v>
      </c>
      <c r="D4" s="78" t="s">
        <v>422</v>
      </c>
      <c r="E4" s="54" t="s">
        <v>258</v>
      </c>
      <c r="F4" s="1" t="s">
        <v>132</v>
      </c>
      <c r="H4" s="3">
        <v>4000</v>
      </c>
      <c r="I4" s="23">
        <v>25293</v>
      </c>
      <c r="J4" s="23">
        <v>25902</v>
      </c>
    </row>
    <row r="5" spans="1:10" ht="14.25" customHeight="1">
      <c r="A5" s="26">
        <v>18</v>
      </c>
      <c r="B5" s="1" t="s">
        <v>185</v>
      </c>
      <c r="C5" s="54" t="s">
        <v>423</v>
      </c>
      <c r="D5" s="78" t="s">
        <v>422</v>
      </c>
      <c r="E5" s="54" t="s">
        <v>73</v>
      </c>
      <c r="F5" s="1" t="s">
        <v>344</v>
      </c>
      <c r="H5" s="3">
        <v>2700</v>
      </c>
      <c r="I5" s="23">
        <v>25293</v>
      </c>
      <c r="J5" s="23">
        <v>25446</v>
      </c>
    </row>
    <row r="6" spans="1:10" ht="14.25" customHeight="1">
      <c r="A6" s="26">
        <v>31</v>
      </c>
      <c r="B6" s="1" t="s">
        <v>186</v>
      </c>
      <c r="C6" s="54" t="s">
        <v>423</v>
      </c>
      <c r="D6" s="78" t="s">
        <v>422</v>
      </c>
      <c r="E6" s="54" t="s">
        <v>74</v>
      </c>
      <c r="F6" s="1" t="s">
        <v>345</v>
      </c>
      <c r="H6" s="3">
        <v>4000</v>
      </c>
      <c r="I6" s="23">
        <v>25992</v>
      </c>
      <c r="J6" s="23">
        <v>26206</v>
      </c>
    </row>
    <row r="7" spans="1:10" ht="14.25" customHeight="1">
      <c r="A7" s="26">
        <v>76</v>
      </c>
      <c r="B7" s="1" t="s">
        <v>411</v>
      </c>
      <c r="C7" s="54" t="s">
        <v>295</v>
      </c>
      <c r="D7" s="87" t="s">
        <v>422</v>
      </c>
      <c r="E7" s="60" t="s">
        <v>437</v>
      </c>
      <c r="F7" s="2" t="s">
        <v>438</v>
      </c>
      <c r="H7" s="3">
        <v>10751</v>
      </c>
      <c r="I7" s="23">
        <v>28125</v>
      </c>
      <c r="J7" s="23">
        <v>28459</v>
      </c>
    </row>
    <row r="8" spans="1:10" ht="14.25" customHeight="1">
      <c r="A8" s="26">
        <v>98</v>
      </c>
      <c r="B8" s="1" t="s">
        <v>294</v>
      </c>
      <c r="C8" s="54" t="s">
        <v>295</v>
      </c>
      <c r="D8" s="78" t="s">
        <v>422</v>
      </c>
      <c r="E8" s="54" t="s">
        <v>76</v>
      </c>
      <c r="F8" s="1" t="s">
        <v>296</v>
      </c>
      <c r="H8" s="3">
        <v>3500</v>
      </c>
      <c r="I8" s="23">
        <v>29829</v>
      </c>
      <c r="J8" s="23">
        <v>30255</v>
      </c>
    </row>
    <row r="9" spans="1:10" ht="14.25" customHeight="1">
      <c r="A9" s="26">
        <v>105</v>
      </c>
      <c r="B9" s="1" t="s">
        <v>227</v>
      </c>
      <c r="C9" s="54" t="s">
        <v>423</v>
      </c>
      <c r="D9" s="78" t="s">
        <v>422</v>
      </c>
      <c r="E9" s="54" t="s">
        <v>76</v>
      </c>
      <c r="F9" s="1" t="s">
        <v>375</v>
      </c>
      <c r="H9" s="3">
        <v>56000</v>
      </c>
      <c r="I9" s="23">
        <v>29859</v>
      </c>
      <c r="J9" s="23">
        <v>29951</v>
      </c>
    </row>
    <row r="10" spans="1:10" ht="14.25" customHeight="1">
      <c r="A10" s="26">
        <v>108</v>
      </c>
      <c r="B10" s="1" t="s">
        <v>229</v>
      </c>
      <c r="C10" s="54" t="s">
        <v>423</v>
      </c>
      <c r="D10" s="78" t="s">
        <v>422</v>
      </c>
      <c r="E10" s="54" t="s">
        <v>76</v>
      </c>
      <c r="F10" s="1" t="s">
        <v>375</v>
      </c>
      <c r="H10" s="3">
        <v>90400</v>
      </c>
      <c r="I10" s="23">
        <v>29982</v>
      </c>
      <c r="J10" s="23">
        <v>30102</v>
      </c>
    </row>
    <row r="11" spans="1:10" ht="14.25" customHeight="1">
      <c r="A11" s="26">
        <v>115</v>
      </c>
      <c r="B11" s="1" t="s">
        <v>297</v>
      </c>
      <c r="C11" s="54" t="s">
        <v>72</v>
      </c>
      <c r="D11" s="78" t="s">
        <v>422</v>
      </c>
      <c r="E11" s="54" t="s">
        <v>77</v>
      </c>
      <c r="F11" s="1" t="s">
        <v>254</v>
      </c>
      <c r="H11" s="3">
        <v>9000</v>
      </c>
      <c r="I11" s="23">
        <v>30559</v>
      </c>
      <c r="J11" s="23">
        <v>30741</v>
      </c>
    </row>
    <row r="12" spans="1:10" ht="14.25" customHeight="1">
      <c r="A12" s="26">
        <v>129</v>
      </c>
      <c r="B12" s="5" t="s">
        <v>256</v>
      </c>
      <c r="C12" s="55" t="s">
        <v>295</v>
      </c>
      <c r="D12" s="78" t="s">
        <v>422</v>
      </c>
      <c r="E12" s="55" t="s">
        <v>78</v>
      </c>
      <c r="F12" s="5" t="s">
        <v>184</v>
      </c>
      <c r="G12" s="5"/>
      <c r="H12" s="7">
        <v>42500</v>
      </c>
      <c r="I12" s="24">
        <v>32294</v>
      </c>
      <c r="J12" s="24">
        <v>32689</v>
      </c>
    </row>
    <row r="13" spans="1:10" ht="14.25" customHeight="1">
      <c r="A13" s="26">
        <v>130</v>
      </c>
      <c r="B13" s="5" t="s">
        <v>255</v>
      </c>
      <c r="C13" s="55" t="s">
        <v>295</v>
      </c>
      <c r="D13" s="78" t="s">
        <v>422</v>
      </c>
      <c r="E13" s="55" t="s">
        <v>77</v>
      </c>
      <c r="F13" s="5" t="s">
        <v>184</v>
      </c>
      <c r="G13" s="5"/>
      <c r="H13" s="7">
        <v>42500</v>
      </c>
      <c r="I13" s="24">
        <v>32294</v>
      </c>
      <c r="J13" s="24">
        <v>32689</v>
      </c>
    </row>
    <row r="14" spans="1:10" s="4" customFormat="1" ht="14.25" customHeight="1">
      <c r="A14" s="26">
        <v>131</v>
      </c>
      <c r="B14" s="1" t="s">
        <v>54</v>
      </c>
      <c r="C14" s="54" t="s">
        <v>328</v>
      </c>
      <c r="D14" s="78" t="s">
        <v>422</v>
      </c>
      <c r="E14" s="54" t="s">
        <v>76</v>
      </c>
      <c r="F14" s="1" t="s">
        <v>55</v>
      </c>
      <c r="G14" s="1"/>
      <c r="H14" s="3">
        <v>30000</v>
      </c>
      <c r="I14" s="23">
        <v>32355</v>
      </c>
      <c r="J14" s="23">
        <v>33481</v>
      </c>
    </row>
    <row r="15" spans="1:10" ht="14.25" customHeight="1">
      <c r="A15" s="26">
        <v>134</v>
      </c>
      <c r="B15" s="5" t="s">
        <v>56</v>
      </c>
      <c r="C15" s="55" t="s">
        <v>295</v>
      </c>
      <c r="D15" s="78" t="s">
        <v>422</v>
      </c>
      <c r="E15" s="55" t="s">
        <v>259</v>
      </c>
      <c r="F15" s="5" t="s">
        <v>346</v>
      </c>
      <c r="G15" s="5"/>
      <c r="H15" s="7">
        <v>13000</v>
      </c>
      <c r="I15" s="24">
        <v>32689</v>
      </c>
      <c r="J15" s="24">
        <v>33207</v>
      </c>
    </row>
    <row r="16" spans="1:10" ht="14.25" customHeight="1">
      <c r="A16" s="26">
        <v>135</v>
      </c>
      <c r="B16" s="5" t="s">
        <v>57</v>
      </c>
      <c r="C16" s="55" t="s">
        <v>295</v>
      </c>
      <c r="D16" s="78" t="s">
        <v>422</v>
      </c>
      <c r="E16" s="55" t="s">
        <v>259</v>
      </c>
      <c r="F16" s="5" t="s">
        <v>346</v>
      </c>
      <c r="G16" s="5"/>
      <c r="H16" s="7">
        <v>26500</v>
      </c>
      <c r="I16" s="24">
        <v>33146</v>
      </c>
      <c r="J16" s="24">
        <v>33542</v>
      </c>
    </row>
    <row r="17" spans="1:10" ht="14.25" customHeight="1">
      <c r="A17" s="26">
        <v>110</v>
      </c>
      <c r="B17" s="5" t="s">
        <v>88</v>
      </c>
      <c r="C17" s="55" t="s">
        <v>72</v>
      </c>
      <c r="D17" s="78" t="s">
        <v>422</v>
      </c>
      <c r="E17" s="55" t="s">
        <v>79</v>
      </c>
      <c r="F17" s="5" t="s">
        <v>343</v>
      </c>
      <c r="G17" s="5"/>
      <c r="H17" s="7">
        <v>13700</v>
      </c>
      <c r="I17" s="24">
        <v>33297</v>
      </c>
      <c r="J17" s="24">
        <v>33481</v>
      </c>
    </row>
    <row r="18" spans="1:10" ht="14.25" customHeight="1">
      <c r="A18" s="26">
        <v>46</v>
      </c>
      <c r="B18" s="5" t="s">
        <v>89</v>
      </c>
      <c r="C18" s="55" t="s">
        <v>72</v>
      </c>
      <c r="D18" s="78" t="s">
        <v>422</v>
      </c>
      <c r="E18" s="55" t="s">
        <v>259</v>
      </c>
      <c r="F18" s="5" t="s">
        <v>90</v>
      </c>
      <c r="G18" s="5"/>
      <c r="H18" s="7">
        <v>6500</v>
      </c>
      <c r="I18" s="24">
        <v>33389</v>
      </c>
      <c r="J18" s="24">
        <v>33542</v>
      </c>
    </row>
    <row r="19" spans="1:10" ht="14.25" customHeight="1">
      <c r="A19" s="26">
        <v>140</v>
      </c>
      <c r="B19" s="1" t="s">
        <v>91</v>
      </c>
      <c r="C19" s="54" t="s">
        <v>295</v>
      </c>
      <c r="D19" s="78" t="s">
        <v>422</v>
      </c>
      <c r="E19" s="54" t="s">
        <v>259</v>
      </c>
      <c r="F19" s="1" t="s">
        <v>346</v>
      </c>
      <c r="H19" s="3">
        <v>27000</v>
      </c>
      <c r="I19" s="23">
        <v>33634</v>
      </c>
      <c r="J19" s="23">
        <v>33938</v>
      </c>
    </row>
    <row r="20" spans="1:10" ht="14.25" customHeight="1">
      <c r="A20" s="26">
        <v>141</v>
      </c>
      <c r="B20" s="5" t="s">
        <v>92</v>
      </c>
      <c r="C20" s="55" t="s">
        <v>72</v>
      </c>
      <c r="D20" s="78" t="s">
        <v>422</v>
      </c>
      <c r="E20" s="55" t="s">
        <v>80</v>
      </c>
      <c r="F20" s="5" t="s">
        <v>90</v>
      </c>
      <c r="G20" s="5"/>
      <c r="H20" s="7">
        <v>90000</v>
      </c>
      <c r="I20" s="24">
        <v>33663</v>
      </c>
      <c r="J20" s="24">
        <v>34059</v>
      </c>
    </row>
    <row r="21" spans="1:10" ht="14.25" customHeight="1">
      <c r="A21" s="26">
        <v>146</v>
      </c>
      <c r="B21" s="1" t="s">
        <v>93</v>
      </c>
      <c r="C21" s="54" t="s">
        <v>72</v>
      </c>
      <c r="D21" s="78" t="s">
        <v>422</v>
      </c>
      <c r="E21" s="54" t="s">
        <v>79</v>
      </c>
      <c r="F21" s="1" t="s">
        <v>90</v>
      </c>
      <c r="H21" s="3">
        <v>4050</v>
      </c>
      <c r="I21" s="23">
        <v>34000</v>
      </c>
      <c r="J21" s="23">
        <v>34089</v>
      </c>
    </row>
    <row r="22" spans="1:10" s="4" customFormat="1" ht="14.25" customHeight="1">
      <c r="A22" s="26">
        <v>146</v>
      </c>
      <c r="B22" s="5" t="s">
        <v>103</v>
      </c>
      <c r="C22" s="54" t="s">
        <v>423</v>
      </c>
      <c r="D22" s="78" t="s">
        <v>422</v>
      </c>
      <c r="E22" s="55" t="s">
        <v>81</v>
      </c>
      <c r="F22" s="5" t="s">
        <v>218</v>
      </c>
      <c r="G22" s="5"/>
      <c r="H22" s="7">
        <v>3737</v>
      </c>
      <c r="I22" s="24">
        <v>34089</v>
      </c>
      <c r="J22" s="24">
        <v>34242</v>
      </c>
    </row>
    <row r="23" spans="1:10" ht="14.25" customHeight="1">
      <c r="A23" s="26">
        <v>149</v>
      </c>
      <c r="B23" s="1" t="s">
        <v>219</v>
      </c>
      <c r="C23" s="54" t="s">
        <v>423</v>
      </c>
      <c r="D23" s="78" t="s">
        <v>422</v>
      </c>
      <c r="E23" s="54" t="s">
        <v>82</v>
      </c>
      <c r="F23" s="1" t="s">
        <v>347</v>
      </c>
      <c r="H23" s="3">
        <v>16338</v>
      </c>
      <c r="I23" s="23">
        <v>34120</v>
      </c>
      <c r="J23" s="23">
        <v>34303</v>
      </c>
    </row>
    <row r="24" spans="1:10" ht="14.25" customHeight="1">
      <c r="A24" s="26">
        <v>151</v>
      </c>
      <c r="B24" s="5" t="s">
        <v>93</v>
      </c>
      <c r="C24" s="55" t="s">
        <v>72</v>
      </c>
      <c r="D24" s="78" t="s">
        <v>422</v>
      </c>
      <c r="E24" s="55" t="s">
        <v>79</v>
      </c>
      <c r="F24" s="5" t="s">
        <v>90</v>
      </c>
      <c r="G24" s="5"/>
      <c r="H24" s="7">
        <v>9500</v>
      </c>
      <c r="I24" s="24">
        <v>34212</v>
      </c>
      <c r="J24" s="24">
        <v>34303</v>
      </c>
    </row>
    <row r="25" spans="1:10" ht="14.25" customHeight="1">
      <c r="A25" s="26">
        <v>150</v>
      </c>
      <c r="B25" s="1" t="s">
        <v>220</v>
      </c>
      <c r="C25" s="54" t="s">
        <v>295</v>
      </c>
      <c r="D25" s="78" t="s">
        <v>422</v>
      </c>
      <c r="E25" s="54" t="s">
        <v>76</v>
      </c>
      <c r="F25" s="1" t="s">
        <v>348</v>
      </c>
      <c r="H25" s="3">
        <v>11600</v>
      </c>
      <c r="I25" s="23">
        <v>34303</v>
      </c>
      <c r="J25" s="23">
        <v>34758</v>
      </c>
    </row>
    <row r="26" spans="1:10" ht="14.25" customHeight="1">
      <c r="A26" s="26">
        <v>150</v>
      </c>
      <c r="B26" s="5" t="s">
        <v>221</v>
      </c>
      <c r="C26" s="55" t="s">
        <v>295</v>
      </c>
      <c r="D26" s="78" t="s">
        <v>422</v>
      </c>
      <c r="E26" s="55" t="s">
        <v>80</v>
      </c>
      <c r="F26" s="5" t="s">
        <v>348</v>
      </c>
      <c r="G26" s="5"/>
      <c r="H26" s="7">
        <v>10000</v>
      </c>
      <c r="I26" s="24">
        <v>34303</v>
      </c>
      <c r="J26" s="24">
        <v>34850</v>
      </c>
    </row>
    <row r="27" spans="1:10" ht="14.25" customHeight="1">
      <c r="A27" s="26">
        <v>152</v>
      </c>
      <c r="B27" s="5" t="s">
        <v>527</v>
      </c>
      <c r="C27" s="55" t="s">
        <v>332</v>
      </c>
      <c r="D27" s="78" t="s">
        <v>422</v>
      </c>
      <c r="E27" s="55" t="s">
        <v>261</v>
      </c>
      <c r="F27" s="5" t="s">
        <v>528</v>
      </c>
      <c r="G27" s="5"/>
      <c r="H27" s="7">
        <v>55000</v>
      </c>
      <c r="I27" s="24">
        <v>34212</v>
      </c>
      <c r="J27" s="23">
        <v>34515</v>
      </c>
    </row>
    <row r="28" spans="1:10" ht="14.25" customHeight="1">
      <c r="A28" s="26">
        <v>155</v>
      </c>
      <c r="B28" s="5" t="s">
        <v>373</v>
      </c>
      <c r="C28" s="54" t="s">
        <v>423</v>
      </c>
      <c r="D28" s="78" t="s">
        <v>422</v>
      </c>
      <c r="E28" s="55" t="s">
        <v>80</v>
      </c>
      <c r="F28" s="5" t="s">
        <v>374</v>
      </c>
      <c r="G28" s="5"/>
      <c r="H28" s="7">
        <v>12650</v>
      </c>
      <c r="I28" s="24">
        <v>34699</v>
      </c>
      <c r="J28" s="24">
        <v>35033</v>
      </c>
    </row>
    <row r="29" spans="1:10" ht="14.25" customHeight="1">
      <c r="A29" s="26">
        <v>164</v>
      </c>
      <c r="B29" s="5" t="s">
        <v>19</v>
      </c>
      <c r="C29" s="55" t="s">
        <v>295</v>
      </c>
      <c r="D29" s="78" t="s">
        <v>422</v>
      </c>
      <c r="E29" s="55" t="s">
        <v>259</v>
      </c>
      <c r="F29" s="5" t="s">
        <v>445</v>
      </c>
      <c r="G29" s="5"/>
      <c r="H29" s="7">
        <v>38791</v>
      </c>
      <c r="I29" s="24">
        <v>34789</v>
      </c>
      <c r="J29" s="24">
        <v>36311</v>
      </c>
    </row>
    <row r="30" spans="1:10" ht="14.25" customHeight="1">
      <c r="A30" s="26">
        <v>146</v>
      </c>
      <c r="B30" s="5" t="s">
        <v>376</v>
      </c>
      <c r="C30" s="55" t="s">
        <v>295</v>
      </c>
      <c r="D30" s="78" t="s">
        <v>422</v>
      </c>
      <c r="E30" s="55" t="s">
        <v>79</v>
      </c>
      <c r="F30" s="5" t="s">
        <v>377</v>
      </c>
      <c r="G30" s="5"/>
      <c r="H30" s="7">
        <v>10697</v>
      </c>
      <c r="I30" s="24">
        <v>35003</v>
      </c>
      <c r="J30" s="24">
        <v>35216</v>
      </c>
    </row>
    <row r="31" spans="1:10" ht="14.25" customHeight="1">
      <c r="A31" s="26">
        <v>146</v>
      </c>
      <c r="B31" s="1" t="s">
        <v>378</v>
      </c>
      <c r="C31" s="54" t="s">
        <v>423</v>
      </c>
      <c r="D31" s="78" t="s">
        <v>422</v>
      </c>
      <c r="E31" s="54" t="s">
        <v>261</v>
      </c>
      <c r="F31" s="1" t="s">
        <v>446</v>
      </c>
      <c r="H31" s="3">
        <v>12935</v>
      </c>
      <c r="I31" s="23">
        <v>35946</v>
      </c>
      <c r="J31" s="23">
        <v>36068</v>
      </c>
    </row>
    <row r="32" spans="1:10" ht="14.25" customHeight="1">
      <c r="A32" s="26">
        <v>170</v>
      </c>
      <c r="B32" s="5" t="s">
        <v>276</v>
      </c>
      <c r="C32" s="54" t="s">
        <v>423</v>
      </c>
      <c r="D32" s="78" t="s">
        <v>422</v>
      </c>
      <c r="E32" s="55" t="s">
        <v>261</v>
      </c>
      <c r="F32" s="5" t="s">
        <v>277</v>
      </c>
      <c r="G32" s="5"/>
      <c r="H32" s="7">
        <v>25700</v>
      </c>
      <c r="I32" s="24">
        <v>36007</v>
      </c>
      <c r="J32" s="24">
        <v>36219</v>
      </c>
    </row>
    <row r="33" spans="1:10" ht="14.25" customHeight="1">
      <c r="A33" s="26">
        <v>175</v>
      </c>
      <c r="B33" s="1" t="s">
        <v>485</v>
      </c>
      <c r="C33" s="55" t="s">
        <v>72</v>
      </c>
      <c r="D33" s="87" t="s">
        <v>422</v>
      </c>
      <c r="E33" s="54" t="s">
        <v>259</v>
      </c>
      <c r="F33" s="1" t="s">
        <v>470</v>
      </c>
      <c r="G33" s="73" t="s">
        <v>471</v>
      </c>
      <c r="H33" s="3">
        <v>23387</v>
      </c>
      <c r="I33" s="23">
        <v>36464</v>
      </c>
      <c r="J33" s="23">
        <v>36738</v>
      </c>
    </row>
    <row r="34" spans="1:10" ht="14.25" customHeight="1">
      <c r="A34" s="26">
        <v>181</v>
      </c>
      <c r="B34" s="1" t="s">
        <v>494</v>
      </c>
      <c r="C34" s="55" t="s">
        <v>72</v>
      </c>
      <c r="D34" s="87" t="s">
        <v>422</v>
      </c>
      <c r="E34" s="54" t="s">
        <v>495</v>
      </c>
      <c r="F34" s="1" t="s">
        <v>498</v>
      </c>
      <c r="H34" s="3">
        <v>14000</v>
      </c>
      <c r="I34" s="23">
        <v>36950</v>
      </c>
      <c r="J34" s="23">
        <v>37590</v>
      </c>
    </row>
    <row r="35" spans="1:10" ht="14.25" customHeight="1">
      <c r="A35" s="26">
        <v>182</v>
      </c>
      <c r="B35" s="1" t="s">
        <v>493</v>
      </c>
      <c r="C35" s="55" t="s">
        <v>72</v>
      </c>
      <c r="D35" s="87" t="s">
        <v>422</v>
      </c>
      <c r="E35" s="54" t="s">
        <v>259</v>
      </c>
      <c r="F35" s="1" t="s">
        <v>501</v>
      </c>
      <c r="H35" s="3">
        <v>10000</v>
      </c>
      <c r="I35" s="23">
        <v>37103</v>
      </c>
      <c r="J35" s="23" t="s">
        <v>499</v>
      </c>
    </row>
    <row r="36" spans="1:10">
      <c r="A36" s="25"/>
      <c r="H36" s="3"/>
    </row>
    <row r="37" spans="1:10" s="40" customFormat="1" ht="23" customHeight="1" thickBot="1">
      <c r="A37" s="38"/>
      <c r="B37" s="39" t="s">
        <v>398</v>
      </c>
      <c r="C37" s="56"/>
      <c r="D37" s="88"/>
      <c r="E37" s="56"/>
      <c r="F37" s="17"/>
      <c r="H37" s="41">
        <f>SUM(H3:H36)</f>
        <v>750436</v>
      </c>
      <c r="I37" s="42" t="s">
        <v>222</v>
      </c>
      <c r="J37" s="43">
        <f>AVERAGE(H3:H36)</f>
        <v>22740.484848484848</v>
      </c>
    </row>
    <row r="38" spans="1:10">
      <c r="A38" s="25"/>
      <c r="H38" s="3"/>
    </row>
    <row r="39" spans="1:10" ht="14.25" customHeight="1">
      <c r="A39" s="26">
        <v>3</v>
      </c>
      <c r="B39" s="1" t="s">
        <v>223</v>
      </c>
      <c r="C39" s="54" t="s">
        <v>330</v>
      </c>
      <c r="D39" s="78" t="s">
        <v>424</v>
      </c>
      <c r="E39" s="54" t="s">
        <v>84</v>
      </c>
      <c r="F39" s="1" t="s">
        <v>115</v>
      </c>
      <c r="H39" s="3">
        <v>22000</v>
      </c>
      <c r="I39" s="23">
        <v>24531</v>
      </c>
      <c r="J39" s="23">
        <v>26633</v>
      </c>
    </row>
    <row r="40" spans="1:10" ht="14.25" customHeight="1">
      <c r="A40" s="26">
        <v>3</v>
      </c>
      <c r="B40" s="1" t="s">
        <v>116</v>
      </c>
      <c r="C40" s="54" t="s">
        <v>333</v>
      </c>
      <c r="D40" s="78" t="s">
        <v>424</v>
      </c>
      <c r="E40" s="54" t="s">
        <v>84</v>
      </c>
      <c r="F40" s="1" t="s">
        <v>117</v>
      </c>
      <c r="H40" s="3">
        <v>12000</v>
      </c>
      <c r="I40" s="23">
        <v>24531</v>
      </c>
      <c r="J40" s="23">
        <v>26633</v>
      </c>
    </row>
    <row r="41" spans="1:10" ht="14.25" customHeight="1">
      <c r="A41" s="26">
        <v>3</v>
      </c>
      <c r="B41" s="1" t="s">
        <v>116</v>
      </c>
      <c r="C41" s="54" t="s">
        <v>328</v>
      </c>
      <c r="D41" s="78" t="s">
        <v>424</v>
      </c>
      <c r="E41" s="54" t="s">
        <v>84</v>
      </c>
      <c r="F41" s="1" t="s">
        <v>118</v>
      </c>
      <c r="H41" s="3">
        <v>7000</v>
      </c>
      <c r="I41" s="23">
        <v>24531</v>
      </c>
      <c r="J41" s="23">
        <v>26633</v>
      </c>
    </row>
    <row r="42" spans="1:10" ht="14.25" customHeight="1">
      <c r="A42" s="26">
        <v>3</v>
      </c>
      <c r="B42" s="1" t="s">
        <v>116</v>
      </c>
      <c r="C42" s="54" t="s">
        <v>328</v>
      </c>
      <c r="D42" s="78" t="s">
        <v>424</v>
      </c>
      <c r="E42" s="54" t="s">
        <v>84</v>
      </c>
      <c r="F42" s="1" t="s">
        <v>119</v>
      </c>
      <c r="H42" s="3">
        <v>3200</v>
      </c>
      <c r="I42" s="23">
        <v>24531</v>
      </c>
      <c r="J42" s="23">
        <v>26633</v>
      </c>
    </row>
    <row r="43" spans="1:10" ht="14.25" customHeight="1">
      <c r="A43" s="26">
        <v>3</v>
      </c>
      <c r="B43" s="1" t="s">
        <v>116</v>
      </c>
      <c r="C43" s="54" t="s">
        <v>333</v>
      </c>
      <c r="D43" s="78" t="s">
        <v>424</v>
      </c>
      <c r="E43" s="54" t="s">
        <v>84</v>
      </c>
      <c r="F43" s="1" t="s">
        <v>120</v>
      </c>
      <c r="H43" s="3">
        <v>2650</v>
      </c>
      <c r="I43" s="23">
        <v>24531</v>
      </c>
      <c r="J43" s="23">
        <v>26633</v>
      </c>
    </row>
    <row r="44" spans="1:10" ht="14.25" customHeight="1">
      <c r="A44" s="26">
        <v>3</v>
      </c>
      <c r="B44" s="1" t="s">
        <v>116</v>
      </c>
      <c r="C44" s="54" t="s">
        <v>363</v>
      </c>
      <c r="D44" s="78" t="s">
        <v>424</v>
      </c>
      <c r="E44" s="54" t="s">
        <v>84</v>
      </c>
      <c r="F44" s="1" t="s">
        <v>121</v>
      </c>
      <c r="H44" s="3">
        <v>2000</v>
      </c>
      <c r="I44" s="23">
        <v>24531</v>
      </c>
      <c r="J44" s="23">
        <v>26633</v>
      </c>
    </row>
    <row r="45" spans="1:10" ht="14.25" customHeight="1">
      <c r="A45" s="26">
        <v>3</v>
      </c>
      <c r="B45" s="1" t="s">
        <v>116</v>
      </c>
      <c r="C45" s="54" t="s">
        <v>330</v>
      </c>
      <c r="D45" s="78" t="s">
        <v>424</v>
      </c>
      <c r="E45" s="54" t="s">
        <v>84</v>
      </c>
      <c r="F45" s="1" t="s">
        <v>122</v>
      </c>
      <c r="H45" s="3">
        <v>11750</v>
      </c>
      <c r="I45" s="23">
        <v>24531</v>
      </c>
      <c r="J45" s="23">
        <v>26633</v>
      </c>
    </row>
    <row r="46" spans="1:10" ht="14.25" customHeight="1">
      <c r="A46" s="26">
        <v>8</v>
      </c>
      <c r="B46" s="1" t="s">
        <v>124</v>
      </c>
      <c r="C46" s="54" t="s">
        <v>363</v>
      </c>
      <c r="D46" s="78" t="s">
        <v>424</v>
      </c>
      <c r="E46" s="54" t="s">
        <v>75</v>
      </c>
      <c r="F46" s="1" t="s">
        <v>125</v>
      </c>
      <c r="H46" s="3">
        <v>3300</v>
      </c>
      <c r="I46" s="23">
        <v>24868</v>
      </c>
      <c r="J46" s="23">
        <v>25142</v>
      </c>
    </row>
    <row r="47" spans="1:10" ht="14.25" customHeight="1">
      <c r="A47" s="26">
        <v>6</v>
      </c>
      <c r="B47" s="1" t="s">
        <v>257</v>
      </c>
      <c r="C47" s="54" t="s">
        <v>330</v>
      </c>
      <c r="D47" s="78" t="s">
        <v>424</v>
      </c>
      <c r="E47" s="54" t="s">
        <v>259</v>
      </c>
      <c r="F47" s="1" t="s">
        <v>123</v>
      </c>
      <c r="H47" s="3">
        <v>30500</v>
      </c>
      <c r="I47" s="23">
        <v>24897</v>
      </c>
      <c r="J47" s="23">
        <v>26267</v>
      </c>
    </row>
    <row r="48" spans="1:10" ht="14.25" customHeight="1">
      <c r="A48" s="26">
        <v>6</v>
      </c>
      <c r="B48" s="1" t="s">
        <v>257</v>
      </c>
      <c r="C48" s="54" t="s">
        <v>363</v>
      </c>
      <c r="D48" s="78" t="s">
        <v>424</v>
      </c>
      <c r="E48" s="54" t="s">
        <v>79</v>
      </c>
      <c r="F48" s="1" t="s">
        <v>231</v>
      </c>
      <c r="H48" s="3">
        <v>1000</v>
      </c>
      <c r="I48" s="23">
        <v>24897</v>
      </c>
      <c r="J48" s="23">
        <v>26267</v>
      </c>
    </row>
    <row r="49" spans="1:10" ht="14.25" customHeight="1">
      <c r="A49" s="26">
        <v>1</v>
      </c>
      <c r="B49" s="1" t="s">
        <v>126</v>
      </c>
      <c r="C49" s="54" t="s">
        <v>330</v>
      </c>
      <c r="D49" s="78" t="s">
        <v>424</v>
      </c>
      <c r="E49" s="54" t="s">
        <v>259</v>
      </c>
      <c r="F49" s="1" t="s">
        <v>115</v>
      </c>
      <c r="H49" s="3">
        <v>25000</v>
      </c>
      <c r="I49" s="23">
        <v>25203</v>
      </c>
      <c r="J49" s="23">
        <v>25537</v>
      </c>
    </row>
    <row r="50" spans="1:10" ht="14.25" customHeight="1">
      <c r="A50" s="26">
        <v>14</v>
      </c>
      <c r="B50" s="1" t="s">
        <v>127</v>
      </c>
      <c r="C50" s="54" t="s">
        <v>333</v>
      </c>
      <c r="D50" s="78" t="s">
        <v>424</v>
      </c>
      <c r="E50" s="54" t="s">
        <v>451</v>
      </c>
      <c r="F50" s="1" t="s">
        <v>128</v>
      </c>
      <c r="H50" s="3">
        <v>6000</v>
      </c>
      <c r="I50" s="23">
        <v>25262</v>
      </c>
      <c r="J50" s="23">
        <v>25415</v>
      </c>
    </row>
    <row r="51" spans="1:10" ht="14.25" customHeight="1">
      <c r="A51" s="26">
        <v>16</v>
      </c>
      <c r="B51" s="1" t="s">
        <v>129</v>
      </c>
      <c r="C51" s="54" t="s">
        <v>328</v>
      </c>
      <c r="D51" s="78" t="s">
        <v>424</v>
      </c>
      <c r="E51" s="54" t="s">
        <v>83</v>
      </c>
      <c r="F51" s="1" t="s">
        <v>130</v>
      </c>
      <c r="H51" s="3">
        <v>1850</v>
      </c>
      <c r="I51" s="23">
        <v>25262</v>
      </c>
      <c r="J51" s="23">
        <v>25537</v>
      </c>
    </row>
    <row r="52" spans="1:10" ht="14.25" customHeight="1">
      <c r="A52" s="26">
        <v>7</v>
      </c>
      <c r="B52" s="1" t="s">
        <v>131</v>
      </c>
      <c r="C52" s="54" t="s">
        <v>333</v>
      </c>
      <c r="D52" s="78" t="s">
        <v>424</v>
      </c>
      <c r="E52" s="54" t="s">
        <v>258</v>
      </c>
      <c r="F52" s="1" t="s">
        <v>133</v>
      </c>
      <c r="H52" s="3">
        <v>1000</v>
      </c>
      <c r="I52" s="23">
        <v>25293</v>
      </c>
      <c r="J52" s="23">
        <v>25902</v>
      </c>
    </row>
    <row r="53" spans="1:10" ht="14.25" customHeight="1">
      <c r="A53" s="26">
        <v>11</v>
      </c>
      <c r="B53" s="1" t="s">
        <v>20</v>
      </c>
      <c r="C53" s="54" t="s">
        <v>330</v>
      </c>
      <c r="D53" s="78" t="s">
        <v>424</v>
      </c>
      <c r="E53" s="54" t="s">
        <v>261</v>
      </c>
      <c r="F53" s="1" t="s">
        <v>21</v>
      </c>
      <c r="H53" s="3">
        <v>4000</v>
      </c>
      <c r="I53" s="23">
        <v>25293</v>
      </c>
      <c r="J53" s="23">
        <v>25872</v>
      </c>
    </row>
    <row r="54" spans="1:10" ht="14.25" customHeight="1">
      <c r="A54" s="26">
        <v>11</v>
      </c>
      <c r="B54" s="1" t="s">
        <v>20</v>
      </c>
      <c r="C54" s="54" t="s">
        <v>363</v>
      </c>
      <c r="D54" s="78" t="s">
        <v>424</v>
      </c>
      <c r="E54" s="54" t="s">
        <v>261</v>
      </c>
      <c r="F54" s="1" t="s">
        <v>121</v>
      </c>
      <c r="H54" s="3">
        <v>2500</v>
      </c>
      <c r="I54" s="23">
        <v>25293</v>
      </c>
      <c r="J54" s="23">
        <v>25872</v>
      </c>
    </row>
    <row r="55" spans="1:10" ht="14.25" customHeight="1">
      <c r="A55" s="26">
        <v>11</v>
      </c>
      <c r="B55" s="1" t="s">
        <v>20</v>
      </c>
      <c r="C55" s="54" t="s">
        <v>330</v>
      </c>
      <c r="D55" s="78" t="s">
        <v>424</v>
      </c>
      <c r="E55" s="54" t="s">
        <v>261</v>
      </c>
      <c r="F55" s="1" t="s">
        <v>22</v>
      </c>
      <c r="H55" s="3">
        <v>8000</v>
      </c>
      <c r="I55" s="23">
        <v>25293</v>
      </c>
      <c r="J55" s="23">
        <v>25872</v>
      </c>
    </row>
    <row r="56" spans="1:10" ht="14.25" customHeight="1">
      <c r="A56" s="26">
        <v>23</v>
      </c>
      <c r="B56" s="1" t="s">
        <v>466</v>
      </c>
      <c r="C56" s="54" t="s">
        <v>330</v>
      </c>
      <c r="D56" s="78" t="s">
        <v>424</v>
      </c>
      <c r="E56" s="54" t="s">
        <v>260</v>
      </c>
      <c r="F56" s="1" t="s">
        <v>123</v>
      </c>
      <c r="H56" s="3">
        <v>20000</v>
      </c>
      <c r="I56" s="23">
        <v>25599</v>
      </c>
      <c r="J56" s="23">
        <v>25811</v>
      </c>
    </row>
    <row r="57" spans="1:10" ht="14.25" customHeight="1">
      <c r="A57" s="26">
        <v>10</v>
      </c>
      <c r="B57" s="1" t="s">
        <v>23</v>
      </c>
      <c r="C57" s="54" t="s">
        <v>328</v>
      </c>
      <c r="D57" s="78" t="s">
        <v>424</v>
      </c>
      <c r="E57" s="54" t="s">
        <v>79</v>
      </c>
      <c r="F57" s="1" t="s">
        <v>24</v>
      </c>
      <c r="H57" s="3">
        <v>5300</v>
      </c>
      <c r="I57" s="23">
        <v>25658</v>
      </c>
      <c r="J57" s="23">
        <v>25841</v>
      </c>
    </row>
    <row r="58" spans="1:10" ht="14.25" customHeight="1">
      <c r="A58" s="26">
        <v>30</v>
      </c>
      <c r="B58" s="1" t="s">
        <v>365</v>
      </c>
      <c r="C58" s="54" t="s">
        <v>330</v>
      </c>
      <c r="D58" s="78" t="s">
        <v>424</v>
      </c>
      <c r="E58" s="54" t="s">
        <v>261</v>
      </c>
      <c r="F58" s="1" t="s">
        <v>25</v>
      </c>
      <c r="H58" s="3">
        <v>23330</v>
      </c>
      <c r="I58" s="23">
        <v>25992</v>
      </c>
      <c r="J58" s="23">
        <v>26603</v>
      </c>
    </row>
    <row r="59" spans="1:10" ht="14.25" customHeight="1">
      <c r="A59" s="26">
        <v>32</v>
      </c>
      <c r="B59" s="1" t="s">
        <v>26</v>
      </c>
      <c r="C59" s="54" t="s">
        <v>333</v>
      </c>
      <c r="D59" s="78" t="s">
        <v>424</v>
      </c>
      <c r="E59" s="54" t="s">
        <v>261</v>
      </c>
      <c r="F59" s="1" t="s">
        <v>27</v>
      </c>
      <c r="H59" s="3">
        <v>5000</v>
      </c>
      <c r="I59" s="23">
        <v>25992</v>
      </c>
      <c r="J59" s="23">
        <v>26511</v>
      </c>
    </row>
    <row r="60" spans="1:10">
      <c r="A60" s="26">
        <v>36</v>
      </c>
      <c r="B60" s="1" t="s">
        <v>110</v>
      </c>
      <c r="C60" s="54" t="s">
        <v>328</v>
      </c>
      <c r="D60" s="78" t="s">
        <v>424</v>
      </c>
      <c r="E60" s="54" t="s">
        <v>79</v>
      </c>
      <c r="F60" s="1" t="s">
        <v>24</v>
      </c>
      <c r="H60" s="3">
        <v>1250</v>
      </c>
      <c r="I60" s="23">
        <v>26358</v>
      </c>
      <c r="J60" s="23">
        <v>26968</v>
      </c>
    </row>
    <row r="61" spans="1:10">
      <c r="A61" s="26">
        <v>35</v>
      </c>
      <c r="B61" s="1" t="s">
        <v>366</v>
      </c>
      <c r="C61" s="54" t="s">
        <v>330</v>
      </c>
      <c r="D61" s="78" t="s">
        <v>424</v>
      </c>
      <c r="E61" s="54" t="s">
        <v>85</v>
      </c>
      <c r="F61" s="1" t="s">
        <v>115</v>
      </c>
      <c r="H61" s="3">
        <v>1000</v>
      </c>
      <c r="I61" s="23">
        <v>26389</v>
      </c>
      <c r="J61" s="23">
        <v>26511</v>
      </c>
    </row>
    <row r="62" spans="1:10" ht="14.25" customHeight="1">
      <c r="A62" s="26">
        <v>41</v>
      </c>
      <c r="B62" s="1" t="s">
        <v>230</v>
      </c>
      <c r="C62" s="54" t="s">
        <v>363</v>
      </c>
      <c r="D62" s="78" t="s">
        <v>424</v>
      </c>
      <c r="E62" s="54" t="s">
        <v>260</v>
      </c>
      <c r="F62" s="1" t="s">
        <v>231</v>
      </c>
      <c r="H62" s="3">
        <v>1500</v>
      </c>
      <c r="I62" s="23">
        <v>26723</v>
      </c>
      <c r="J62" s="23">
        <v>26937</v>
      </c>
    </row>
    <row r="63" spans="1:10" ht="14.25" customHeight="1">
      <c r="A63" s="26">
        <v>43</v>
      </c>
      <c r="B63" s="1" t="s">
        <v>232</v>
      </c>
      <c r="C63" s="54" t="s">
        <v>330</v>
      </c>
      <c r="D63" s="78" t="s">
        <v>424</v>
      </c>
      <c r="E63" s="54" t="s">
        <v>260</v>
      </c>
      <c r="F63" s="1" t="s">
        <v>115</v>
      </c>
      <c r="H63" s="3">
        <v>10000</v>
      </c>
      <c r="I63" s="23">
        <v>26723</v>
      </c>
      <c r="J63" s="23">
        <v>26937</v>
      </c>
    </row>
    <row r="64" spans="1:10" ht="14.25" customHeight="1">
      <c r="A64" s="26">
        <v>46</v>
      </c>
      <c r="B64" s="1" t="s">
        <v>233</v>
      </c>
      <c r="C64" s="54" t="s">
        <v>330</v>
      </c>
      <c r="D64" s="78" t="s">
        <v>424</v>
      </c>
      <c r="E64" s="54" t="s">
        <v>79</v>
      </c>
      <c r="F64" s="1" t="s">
        <v>234</v>
      </c>
      <c r="H64" s="3">
        <v>75000</v>
      </c>
      <c r="I64" s="23">
        <v>27119</v>
      </c>
      <c r="J64" s="23">
        <v>27941</v>
      </c>
    </row>
    <row r="65" spans="1:10" s="4" customFormat="1" ht="14.25" customHeight="1">
      <c r="A65" s="26">
        <v>49</v>
      </c>
      <c r="B65" s="1" t="s">
        <v>187</v>
      </c>
      <c r="C65" s="54" t="s">
        <v>363</v>
      </c>
      <c r="D65" s="78" t="s">
        <v>424</v>
      </c>
      <c r="E65" s="54" t="s">
        <v>75</v>
      </c>
      <c r="F65" s="1" t="s">
        <v>188</v>
      </c>
      <c r="G65" s="1"/>
      <c r="H65" s="3">
        <v>2475</v>
      </c>
      <c r="I65" s="23">
        <v>27119</v>
      </c>
      <c r="J65" s="23">
        <v>28306</v>
      </c>
    </row>
    <row r="66" spans="1:10" ht="14.25" customHeight="1">
      <c r="A66" s="26">
        <v>49</v>
      </c>
      <c r="B66" s="1" t="s">
        <v>187</v>
      </c>
      <c r="C66" s="54" t="s">
        <v>330</v>
      </c>
      <c r="D66" s="78" t="s">
        <v>424</v>
      </c>
      <c r="E66" s="54" t="s">
        <v>75</v>
      </c>
      <c r="F66" s="1" t="s">
        <v>236</v>
      </c>
      <c r="H66" s="3">
        <v>1000</v>
      </c>
      <c r="I66" s="23">
        <v>27119</v>
      </c>
      <c r="J66" s="23">
        <v>28306</v>
      </c>
    </row>
    <row r="67" spans="1:10" ht="14.25" customHeight="1">
      <c r="A67" s="26">
        <v>49</v>
      </c>
      <c r="B67" s="1" t="s">
        <v>187</v>
      </c>
      <c r="C67" s="54" t="s">
        <v>330</v>
      </c>
      <c r="D67" s="78" t="s">
        <v>424</v>
      </c>
      <c r="E67" s="54" t="s">
        <v>75</v>
      </c>
      <c r="F67" s="1" t="s">
        <v>237</v>
      </c>
      <c r="H67" s="3">
        <v>3000</v>
      </c>
      <c r="I67" s="23">
        <v>27119</v>
      </c>
      <c r="J67" s="23">
        <v>28459</v>
      </c>
    </row>
    <row r="68" spans="1:10" ht="14.25" customHeight="1">
      <c r="A68" s="26">
        <v>49</v>
      </c>
      <c r="B68" s="1" t="s">
        <v>187</v>
      </c>
      <c r="C68" s="54" t="s">
        <v>330</v>
      </c>
      <c r="D68" s="78" t="s">
        <v>424</v>
      </c>
      <c r="E68" s="54" t="s">
        <v>75</v>
      </c>
      <c r="F68" s="1" t="s">
        <v>235</v>
      </c>
      <c r="H68" s="3">
        <v>5600</v>
      </c>
      <c r="I68" s="23">
        <v>27119</v>
      </c>
      <c r="J68" s="23">
        <v>28733</v>
      </c>
    </row>
    <row r="69" spans="1:10" ht="14.25" customHeight="1">
      <c r="A69" s="26">
        <v>65</v>
      </c>
      <c r="B69" s="1" t="s">
        <v>238</v>
      </c>
      <c r="C69" s="54" t="s">
        <v>330</v>
      </c>
      <c r="D69" s="78" t="s">
        <v>424</v>
      </c>
      <c r="E69" s="54" t="s">
        <v>259</v>
      </c>
      <c r="F69" s="1" t="s">
        <v>239</v>
      </c>
      <c r="H69" s="3">
        <v>2000</v>
      </c>
      <c r="I69" s="23">
        <v>27425</v>
      </c>
      <c r="J69" s="23">
        <v>27728</v>
      </c>
    </row>
    <row r="70" spans="1:10" ht="14.25" customHeight="1">
      <c r="A70" s="26">
        <v>64</v>
      </c>
      <c r="B70" s="1" t="s">
        <v>349</v>
      </c>
      <c r="C70" s="54" t="s">
        <v>330</v>
      </c>
      <c r="D70" s="78" t="s">
        <v>424</v>
      </c>
      <c r="E70" s="54" t="s">
        <v>79</v>
      </c>
      <c r="F70" s="1" t="s">
        <v>350</v>
      </c>
      <c r="H70" s="3">
        <v>5000</v>
      </c>
      <c r="I70" s="23">
        <v>27514</v>
      </c>
      <c r="J70" s="23">
        <v>27728</v>
      </c>
    </row>
    <row r="71" spans="1:10" ht="14.25" customHeight="1">
      <c r="A71" s="26">
        <v>67</v>
      </c>
      <c r="B71" s="1" t="s">
        <v>408</v>
      </c>
      <c r="C71" s="54" t="s">
        <v>333</v>
      </c>
      <c r="D71" s="87" t="s">
        <v>424</v>
      </c>
      <c r="E71" s="60" t="s">
        <v>260</v>
      </c>
      <c r="F71" s="2" t="s">
        <v>436</v>
      </c>
      <c r="H71" s="3">
        <v>1912</v>
      </c>
      <c r="I71" s="23">
        <v>27880</v>
      </c>
      <c r="J71" s="23">
        <v>28337</v>
      </c>
    </row>
    <row r="72" spans="1:10" ht="14.25" customHeight="1">
      <c r="A72" s="26">
        <v>74</v>
      </c>
      <c r="B72" s="1" t="s">
        <v>351</v>
      </c>
      <c r="C72" s="54" t="s">
        <v>328</v>
      </c>
      <c r="D72" s="78" t="s">
        <v>424</v>
      </c>
      <c r="E72" s="54" t="s">
        <v>79</v>
      </c>
      <c r="F72" s="1" t="s">
        <v>352</v>
      </c>
      <c r="H72" s="3">
        <v>5000</v>
      </c>
      <c r="I72" s="23">
        <v>27850</v>
      </c>
      <c r="J72" s="23">
        <v>28368</v>
      </c>
    </row>
    <row r="73" spans="1:10" s="4" customFormat="1" ht="14.25" customHeight="1">
      <c r="A73" s="26">
        <v>80</v>
      </c>
      <c r="B73" s="1" t="s">
        <v>367</v>
      </c>
      <c r="C73" s="54" t="s">
        <v>363</v>
      </c>
      <c r="D73" s="78" t="s">
        <v>424</v>
      </c>
      <c r="E73" s="54" t="s">
        <v>75</v>
      </c>
      <c r="F73" s="1" t="s">
        <v>293</v>
      </c>
      <c r="G73" s="1"/>
      <c r="H73" s="3">
        <v>5135</v>
      </c>
      <c r="I73" s="23">
        <v>28215</v>
      </c>
      <c r="J73" s="23">
        <v>29890</v>
      </c>
    </row>
    <row r="74" spans="1:10" ht="14.25" customHeight="1">
      <c r="A74" s="26">
        <v>80</v>
      </c>
      <c r="B74" s="1" t="s">
        <v>353</v>
      </c>
      <c r="C74" s="54" t="s">
        <v>330</v>
      </c>
      <c r="D74" s="78" t="s">
        <v>424</v>
      </c>
      <c r="E74" s="54" t="s">
        <v>79</v>
      </c>
      <c r="F74" s="1" t="s">
        <v>234</v>
      </c>
      <c r="H74" s="3">
        <v>25000</v>
      </c>
      <c r="I74" s="23">
        <v>28215</v>
      </c>
      <c r="J74" s="23">
        <v>29890</v>
      </c>
    </row>
    <row r="75" spans="1:10" ht="14.25" customHeight="1">
      <c r="A75" s="26">
        <v>84</v>
      </c>
      <c r="B75" s="1" t="s">
        <v>412</v>
      </c>
      <c r="C75" s="54" t="s">
        <v>424</v>
      </c>
      <c r="D75" s="87" t="s">
        <v>424</v>
      </c>
      <c r="E75" s="60" t="s">
        <v>260</v>
      </c>
      <c r="F75" s="2" t="s">
        <v>122</v>
      </c>
      <c r="H75" s="3">
        <v>3124</v>
      </c>
      <c r="I75" s="23">
        <v>28549</v>
      </c>
      <c r="J75" s="23">
        <v>28733</v>
      </c>
    </row>
    <row r="76" spans="1:10" ht="14.25" customHeight="1">
      <c r="A76" s="26">
        <v>85</v>
      </c>
      <c r="B76" s="1" t="s">
        <v>354</v>
      </c>
      <c r="C76" s="54" t="s">
        <v>363</v>
      </c>
      <c r="D76" s="78" t="s">
        <v>424</v>
      </c>
      <c r="E76" s="54" t="s">
        <v>79</v>
      </c>
      <c r="F76" s="1" t="s">
        <v>355</v>
      </c>
      <c r="H76" s="3">
        <v>7100</v>
      </c>
      <c r="I76" s="23">
        <v>28763</v>
      </c>
      <c r="J76" s="23">
        <v>29036</v>
      </c>
    </row>
    <row r="77" spans="1:10" ht="14.25" customHeight="1">
      <c r="A77" s="26">
        <v>92</v>
      </c>
      <c r="B77" s="1" t="s">
        <v>356</v>
      </c>
      <c r="C77" s="54" t="s">
        <v>330</v>
      </c>
      <c r="D77" s="78" t="s">
        <v>424</v>
      </c>
      <c r="E77" s="54" t="s">
        <v>260</v>
      </c>
      <c r="F77" s="1" t="s">
        <v>357</v>
      </c>
      <c r="H77" s="3">
        <v>15750</v>
      </c>
      <c r="I77" s="23">
        <v>29433</v>
      </c>
      <c r="J77" s="23">
        <v>30224</v>
      </c>
    </row>
    <row r="78" spans="1:10" ht="14.25" customHeight="1">
      <c r="A78" s="26">
        <v>93</v>
      </c>
      <c r="B78" s="1" t="s">
        <v>519</v>
      </c>
      <c r="C78" s="54" t="s">
        <v>333</v>
      </c>
      <c r="D78" s="87" t="s">
        <v>424</v>
      </c>
      <c r="E78" s="60" t="s">
        <v>260</v>
      </c>
      <c r="F78" s="2" t="s">
        <v>439</v>
      </c>
      <c r="H78" s="3">
        <v>26000</v>
      </c>
      <c r="I78" s="23">
        <v>29433</v>
      </c>
      <c r="J78" s="23">
        <v>29798</v>
      </c>
    </row>
    <row r="79" spans="1:10" ht="14.25" customHeight="1">
      <c r="A79" s="26">
        <v>97</v>
      </c>
      <c r="B79" s="1" t="s">
        <v>358</v>
      </c>
      <c r="C79" s="54" t="s">
        <v>330</v>
      </c>
      <c r="D79" s="78" t="s">
        <v>424</v>
      </c>
      <c r="E79" s="54" t="s">
        <v>261</v>
      </c>
      <c r="F79" s="1" t="s">
        <v>357</v>
      </c>
      <c r="H79" s="3">
        <v>5500</v>
      </c>
      <c r="I79" s="23">
        <v>29645</v>
      </c>
      <c r="J79" s="23">
        <v>29829</v>
      </c>
    </row>
    <row r="80" spans="1:10" ht="14.25" customHeight="1">
      <c r="A80" s="26">
        <v>101</v>
      </c>
      <c r="B80" s="1" t="s">
        <v>359</v>
      </c>
      <c r="C80" s="54" t="s">
        <v>333</v>
      </c>
      <c r="D80" s="78" t="s">
        <v>424</v>
      </c>
      <c r="E80" s="54" t="s">
        <v>260</v>
      </c>
      <c r="F80" s="1" t="s">
        <v>360</v>
      </c>
      <c r="H80" s="3">
        <v>69000</v>
      </c>
      <c r="I80" s="23">
        <v>29645</v>
      </c>
      <c r="J80" s="23">
        <v>29829</v>
      </c>
    </row>
    <row r="81" spans="1:10" ht="14.25" customHeight="1">
      <c r="A81" s="26">
        <v>99</v>
      </c>
      <c r="B81" s="1" t="s">
        <v>240</v>
      </c>
      <c r="C81" s="54" t="s">
        <v>447</v>
      </c>
      <c r="D81" s="78" t="s">
        <v>424</v>
      </c>
      <c r="E81" s="54" t="s">
        <v>79</v>
      </c>
      <c r="F81" s="1" t="s">
        <v>241</v>
      </c>
      <c r="H81" s="3">
        <v>7500</v>
      </c>
      <c r="I81" s="23">
        <v>29676</v>
      </c>
      <c r="J81" s="23">
        <v>29920</v>
      </c>
    </row>
    <row r="82" spans="1:10" ht="14.25" customHeight="1">
      <c r="A82" s="26">
        <v>110</v>
      </c>
      <c r="B82" s="1" t="s">
        <v>368</v>
      </c>
      <c r="C82" s="54" t="s">
        <v>330</v>
      </c>
      <c r="D82" s="78" t="s">
        <v>424</v>
      </c>
      <c r="E82" s="54" t="s">
        <v>79</v>
      </c>
      <c r="F82" s="1" t="s">
        <v>234</v>
      </c>
      <c r="H82" s="3">
        <v>75000</v>
      </c>
      <c r="I82" s="23">
        <v>30132</v>
      </c>
      <c r="J82" s="23">
        <v>31746</v>
      </c>
    </row>
    <row r="83" spans="1:10" ht="14.25" customHeight="1">
      <c r="A83" s="26">
        <v>109</v>
      </c>
      <c r="B83" s="1" t="s">
        <v>242</v>
      </c>
      <c r="C83" s="54" t="s">
        <v>330</v>
      </c>
      <c r="D83" s="78" t="s">
        <v>424</v>
      </c>
      <c r="E83" s="54" t="s">
        <v>258</v>
      </c>
      <c r="F83" s="1" t="s">
        <v>243</v>
      </c>
      <c r="H83" s="3">
        <v>3150</v>
      </c>
      <c r="I83" s="23">
        <v>30163</v>
      </c>
      <c r="J83" s="23">
        <v>31777</v>
      </c>
    </row>
    <row r="84" spans="1:10" ht="14.25" customHeight="1">
      <c r="A84" s="26">
        <v>109</v>
      </c>
      <c r="B84" s="1" t="s">
        <v>242</v>
      </c>
      <c r="C84" s="54" t="s">
        <v>332</v>
      </c>
      <c r="D84" s="78" t="s">
        <v>424</v>
      </c>
      <c r="E84" s="54" t="s">
        <v>258</v>
      </c>
      <c r="F84" s="1" t="s">
        <v>262</v>
      </c>
      <c r="H84" s="3">
        <v>10000</v>
      </c>
      <c r="I84" s="23">
        <v>30163</v>
      </c>
      <c r="J84" s="23">
        <v>31777</v>
      </c>
    </row>
    <row r="85" spans="1:10" ht="14.25" customHeight="1">
      <c r="A85" s="26">
        <v>110</v>
      </c>
      <c r="B85" s="1" t="s">
        <v>368</v>
      </c>
      <c r="C85" s="54" t="s">
        <v>363</v>
      </c>
      <c r="D85" s="78" t="s">
        <v>424</v>
      </c>
      <c r="E85" s="54" t="s">
        <v>79</v>
      </c>
      <c r="F85" s="1" t="s">
        <v>244</v>
      </c>
      <c r="H85" s="3">
        <v>109925</v>
      </c>
      <c r="I85" s="23">
        <v>30255</v>
      </c>
      <c r="J85" s="23">
        <v>31532</v>
      </c>
    </row>
    <row r="86" spans="1:10" ht="14.25" customHeight="1">
      <c r="A86" s="26">
        <v>111</v>
      </c>
      <c r="B86" s="1" t="s">
        <v>245</v>
      </c>
      <c r="C86" s="54" t="s">
        <v>330</v>
      </c>
      <c r="D86" s="78" t="s">
        <v>424</v>
      </c>
      <c r="E86" s="54" t="s">
        <v>79</v>
      </c>
      <c r="F86" s="1" t="s">
        <v>246</v>
      </c>
      <c r="H86" s="3">
        <v>15000</v>
      </c>
      <c r="I86" s="23">
        <v>30316</v>
      </c>
      <c r="J86" s="23" t="s">
        <v>264</v>
      </c>
    </row>
    <row r="87" spans="1:10" ht="14.25" customHeight="1">
      <c r="A87" s="26">
        <v>122</v>
      </c>
      <c r="B87" s="1" t="s">
        <v>247</v>
      </c>
      <c r="C87" s="54" t="s">
        <v>330</v>
      </c>
      <c r="D87" s="78" t="s">
        <v>424</v>
      </c>
      <c r="E87" s="54" t="s">
        <v>260</v>
      </c>
      <c r="F87" s="1" t="s">
        <v>134</v>
      </c>
      <c r="H87" s="3">
        <v>30000</v>
      </c>
      <c r="I87" s="23">
        <v>31624</v>
      </c>
      <c r="J87" s="23">
        <v>31836</v>
      </c>
    </row>
    <row r="88" spans="1:10" ht="14.25" customHeight="1">
      <c r="A88" s="26">
        <v>46</v>
      </c>
      <c r="B88" s="1" t="s">
        <v>224</v>
      </c>
      <c r="C88" s="54" t="s">
        <v>328</v>
      </c>
      <c r="D88" s="78" t="s">
        <v>424</v>
      </c>
      <c r="E88" s="54" t="s">
        <v>79</v>
      </c>
      <c r="F88" s="1" t="s">
        <v>24</v>
      </c>
      <c r="H88" s="3">
        <v>8000</v>
      </c>
      <c r="I88" s="23">
        <v>31836</v>
      </c>
      <c r="J88" s="23">
        <v>32050</v>
      </c>
    </row>
    <row r="89" spans="1:10" ht="14.25" customHeight="1">
      <c r="A89" s="26">
        <v>110</v>
      </c>
      <c r="B89" s="1" t="s">
        <v>369</v>
      </c>
      <c r="C89" s="54" t="s">
        <v>330</v>
      </c>
      <c r="D89" s="78" t="s">
        <v>424</v>
      </c>
      <c r="E89" s="54" t="s">
        <v>76</v>
      </c>
      <c r="F89" s="1" t="s">
        <v>135</v>
      </c>
      <c r="H89" s="3">
        <v>2300</v>
      </c>
      <c r="I89" s="23">
        <v>31836</v>
      </c>
      <c r="J89" s="23">
        <v>32020</v>
      </c>
    </row>
    <row r="90" spans="1:10" ht="14.25" customHeight="1">
      <c r="A90" s="26">
        <v>110</v>
      </c>
      <c r="B90" s="1" t="s">
        <v>136</v>
      </c>
      <c r="C90" s="54" t="s">
        <v>330</v>
      </c>
      <c r="D90" s="78" t="s">
        <v>424</v>
      </c>
      <c r="E90" s="54" t="s">
        <v>76</v>
      </c>
      <c r="F90" s="1" t="s">
        <v>135</v>
      </c>
      <c r="H90" s="3">
        <v>147653</v>
      </c>
      <c r="I90" s="23">
        <v>32233</v>
      </c>
      <c r="J90" s="23">
        <v>36129</v>
      </c>
    </row>
    <row r="91" spans="1:10" ht="14.25" customHeight="1">
      <c r="A91" s="26">
        <v>131</v>
      </c>
      <c r="B91" s="1" t="s">
        <v>137</v>
      </c>
      <c r="C91" s="54" t="s">
        <v>330</v>
      </c>
      <c r="D91" s="78" t="s">
        <v>424</v>
      </c>
      <c r="E91" s="54" t="s">
        <v>79</v>
      </c>
      <c r="F91" s="1" t="s">
        <v>138</v>
      </c>
      <c r="H91" s="3">
        <v>238829</v>
      </c>
      <c r="I91" s="23">
        <v>32598</v>
      </c>
      <c r="J91" s="23">
        <v>34515</v>
      </c>
    </row>
    <row r="92" spans="1:10" ht="14.25" customHeight="1">
      <c r="A92" s="26">
        <v>132</v>
      </c>
      <c r="B92" s="1" t="s">
        <v>139</v>
      </c>
      <c r="C92" s="54" t="s">
        <v>330</v>
      </c>
      <c r="D92" s="78" t="s">
        <v>424</v>
      </c>
      <c r="E92" s="54" t="s">
        <v>260</v>
      </c>
      <c r="F92" s="1" t="s">
        <v>134</v>
      </c>
      <c r="H92" s="3">
        <v>230000</v>
      </c>
      <c r="I92" s="23">
        <v>32659</v>
      </c>
      <c r="J92" s="23">
        <v>33938</v>
      </c>
    </row>
    <row r="93" spans="1:10" ht="14.25" customHeight="1">
      <c r="A93" s="26">
        <v>136</v>
      </c>
      <c r="B93" s="1" t="s">
        <v>475</v>
      </c>
      <c r="C93" s="54" t="s">
        <v>330</v>
      </c>
      <c r="D93" s="78" t="s">
        <v>424</v>
      </c>
      <c r="E93" s="54" t="s">
        <v>79</v>
      </c>
      <c r="F93" s="1" t="s">
        <v>44</v>
      </c>
      <c r="H93" s="3">
        <v>50000</v>
      </c>
      <c r="I93" s="23">
        <v>33269</v>
      </c>
      <c r="J93" s="23">
        <v>33542</v>
      </c>
    </row>
    <row r="94" spans="1:10" ht="14.25" customHeight="1">
      <c r="A94" s="26">
        <v>137</v>
      </c>
      <c r="B94" s="1" t="s">
        <v>45</v>
      </c>
      <c r="C94" s="54" t="s">
        <v>333</v>
      </c>
      <c r="D94" s="78" t="s">
        <v>424</v>
      </c>
      <c r="E94" s="54" t="s">
        <v>261</v>
      </c>
      <c r="F94" s="1" t="s">
        <v>46</v>
      </c>
      <c r="H94" s="3">
        <v>19000</v>
      </c>
      <c r="I94" s="23">
        <v>33328</v>
      </c>
      <c r="J94" s="23">
        <v>33450</v>
      </c>
    </row>
    <row r="95" spans="1:10" ht="14.25" customHeight="1">
      <c r="A95" s="26">
        <v>139</v>
      </c>
      <c r="B95" s="1" t="s">
        <v>525</v>
      </c>
      <c r="C95" s="54" t="s">
        <v>363</v>
      </c>
      <c r="D95" s="78" t="s">
        <v>424</v>
      </c>
      <c r="E95" s="54" t="s">
        <v>77</v>
      </c>
      <c r="F95" s="1" t="s">
        <v>526</v>
      </c>
      <c r="H95" s="3">
        <v>1862.14</v>
      </c>
      <c r="I95" s="23">
        <v>33481</v>
      </c>
      <c r="J95" s="23">
        <v>33603</v>
      </c>
    </row>
    <row r="96" spans="1:10" ht="14.25" customHeight="1">
      <c r="A96" s="26">
        <v>142</v>
      </c>
      <c r="B96" s="1" t="s">
        <v>161</v>
      </c>
      <c r="C96" s="54" t="s">
        <v>330</v>
      </c>
      <c r="D96" s="78" t="s">
        <v>424</v>
      </c>
      <c r="E96" s="54" t="s">
        <v>260</v>
      </c>
      <c r="F96" s="1" t="s">
        <v>162</v>
      </c>
      <c r="H96" s="3">
        <v>7800</v>
      </c>
      <c r="I96" s="23">
        <v>33724</v>
      </c>
      <c r="J96" s="23">
        <v>34365</v>
      </c>
    </row>
    <row r="97" spans="1:10" ht="14.25" customHeight="1">
      <c r="A97" s="26">
        <v>148</v>
      </c>
      <c r="B97" s="1" t="s">
        <v>47</v>
      </c>
      <c r="C97" s="54" t="s">
        <v>363</v>
      </c>
      <c r="D97" s="78" t="s">
        <v>424</v>
      </c>
      <c r="E97" s="54" t="s">
        <v>80</v>
      </c>
      <c r="F97" s="1" t="s">
        <v>231</v>
      </c>
      <c r="H97" s="3">
        <v>8000</v>
      </c>
      <c r="I97" s="23">
        <v>33724</v>
      </c>
      <c r="J97" s="23">
        <v>33816</v>
      </c>
    </row>
    <row r="98" spans="1:10" ht="14.25" customHeight="1">
      <c r="A98" s="26">
        <v>146</v>
      </c>
      <c r="B98" s="1" t="s">
        <v>163</v>
      </c>
      <c r="C98" s="54" t="s">
        <v>330</v>
      </c>
      <c r="D98" s="78" t="s">
        <v>424</v>
      </c>
      <c r="E98" s="54" t="s">
        <v>261</v>
      </c>
      <c r="F98" s="1" t="s">
        <v>164</v>
      </c>
      <c r="H98" s="3">
        <v>15000</v>
      </c>
      <c r="I98" s="23">
        <v>33816</v>
      </c>
      <c r="J98" s="23">
        <v>34515</v>
      </c>
    </row>
    <row r="99" spans="1:10">
      <c r="A99" s="26">
        <v>145</v>
      </c>
      <c r="B99" s="1" t="s">
        <v>529</v>
      </c>
      <c r="C99" s="54" t="s">
        <v>363</v>
      </c>
      <c r="D99" s="78" t="s">
        <v>424</v>
      </c>
      <c r="E99" s="54" t="s">
        <v>260</v>
      </c>
      <c r="F99" s="1" t="s">
        <v>231</v>
      </c>
      <c r="H99" s="3">
        <v>15150</v>
      </c>
      <c r="I99" s="23">
        <v>33816</v>
      </c>
      <c r="J99" s="23">
        <v>34515</v>
      </c>
    </row>
    <row r="100" spans="1:10" ht="14.25" customHeight="1">
      <c r="A100" s="26">
        <v>153</v>
      </c>
      <c r="B100" s="1" t="s">
        <v>371</v>
      </c>
      <c r="C100" s="54" t="s">
        <v>333</v>
      </c>
      <c r="D100" s="78" t="s">
        <v>424</v>
      </c>
      <c r="E100" s="54" t="s">
        <v>261</v>
      </c>
      <c r="F100" s="1" t="s">
        <v>372</v>
      </c>
      <c r="H100" s="3">
        <v>15000</v>
      </c>
      <c r="I100" s="23">
        <v>34334</v>
      </c>
      <c r="J100" s="23">
        <v>34515</v>
      </c>
    </row>
    <row r="101" spans="1:10" ht="14.25" customHeight="1">
      <c r="A101" s="26">
        <v>157</v>
      </c>
      <c r="B101" s="1" t="s">
        <v>370</v>
      </c>
      <c r="C101" s="54" t="s">
        <v>363</v>
      </c>
      <c r="D101" s="78" t="s">
        <v>424</v>
      </c>
      <c r="E101" s="54" t="s">
        <v>260</v>
      </c>
      <c r="F101" s="1" t="s">
        <v>231</v>
      </c>
      <c r="H101" s="3">
        <v>27977</v>
      </c>
      <c r="I101" s="23">
        <v>34880</v>
      </c>
      <c r="J101" s="23">
        <v>35064</v>
      </c>
    </row>
    <row r="102" spans="1:10" ht="14.25" customHeight="1">
      <c r="A102" s="26">
        <v>160</v>
      </c>
      <c r="B102" s="1" t="s">
        <v>476</v>
      </c>
      <c r="C102" s="54" t="s">
        <v>330</v>
      </c>
      <c r="D102" s="78" t="s">
        <v>424</v>
      </c>
      <c r="E102" s="54" t="s">
        <v>261</v>
      </c>
      <c r="F102" s="1" t="s">
        <v>278</v>
      </c>
      <c r="H102" s="3">
        <v>115000</v>
      </c>
      <c r="I102" s="23">
        <v>35064</v>
      </c>
      <c r="J102" s="23">
        <v>36129</v>
      </c>
    </row>
    <row r="103" spans="1:10" ht="14.25" customHeight="1">
      <c r="A103" s="26">
        <v>163</v>
      </c>
      <c r="B103" s="1" t="s">
        <v>279</v>
      </c>
      <c r="C103" s="54" t="s">
        <v>328</v>
      </c>
      <c r="D103" s="78" t="s">
        <v>424</v>
      </c>
      <c r="E103" s="54" t="s">
        <v>258</v>
      </c>
      <c r="F103" s="1" t="s">
        <v>280</v>
      </c>
      <c r="H103" s="3">
        <v>30000</v>
      </c>
      <c r="I103" s="23">
        <v>35369</v>
      </c>
      <c r="J103" s="23">
        <v>35764</v>
      </c>
    </row>
    <row r="104" spans="1:10" ht="14.25" customHeight="1">
      <c r="A104" s="26">
        <v>158</v>
      </c>
      <c r="B104" s="1" t="s">
        <v>225</v>
      </c>
      <c r="C104" s="54" t="s">
        <v>330</v>
      </c>
      <c r="D104" s="78" t="s">
        <v>424</v>
      </c>
      <c r="E104" s="54" t="s">
        <v>79</v>
      </c>
      <c r="F104" s="1" t="s">
        <v>135</v>
      </c>
      <c r="H104" s="3">
        <v>7500</v>
      </c>
      <c r="I104" s="23">
        <v>35795</v>
      </c>
      <c r="J104" s="23">
        <v>36494</v>
      </c>
    </row>
    <row r="105" spans="1:10" ht="14.25" customHeight="1">
      <c r="A105" s="26">
        <v>167</v>
      </c>
      <c r="B105" s="1" t="s">
        <v>281</v>
      </c>
      <c r="C105" s="54" t="s">
        <v>363</v>
      </c>
      <c r="D105" s="78" t="s">
        <v>424</v>
      </c>
      <c r="E105" s="54" t="s">
        <v>259</v>
      </c>
      <c r="F105" s="1" t="s">
        <v>18</v>
      </c>
      <c r="H105" s="3">
        <v>14000</v>
      </c>
      <c r="I105" s="23">
        <v>35826</v>
      </c>
      <c r="J105" s="23">
        <v>36311</v>
      </c>
    </row>
    <row r="106" spans="1:10" ht="14.25" customHeight="1">
      <c r="A106" s="26">
        <v>171</v>
      </c>
      <c r="B106" s="1" t="s">
        <v>477</v>
      </c>
      <c r="C106" s="54" t="s">
        <v>330</v>
      </c>
      <c r="D106" s="78" t="s">
        <v>424</v>
      </c>
      <c r="E106" s="54" t="s">
        <v>261</v>
      </c>
      <c r="F106" s="1" t="s">
        <v>278</v>
      </c>
      <c r="H106" s="3">
        <v>25200</v>
      </c>
      <c r="I106" s="23">
        <v>36068</v>
      </c>
      <c r="J106" s="23">
        <v>36129</v>
      </c>
    </row>
    <row r="107" spans="1:10" ht="14.25" customHeight="1">
      <c r="A107" s="26">
        <v>174</v>
      </c>
      <c r="B107" s="1" t="s">
        <v>468</v>
      </c>
      <c r="C107" s="54" t="s">
        <v>330</v>
      </c>
      <c r="D107" s="87" t="s">
        <v>424</v>
      </c>
      <c r="E107" s="54" t="s">
        <v>261</v>
      </c>
      <c r="F107" s="1" t="s">
        <v>278</v>
      </c>
      <c r="H107" s="3">
        <v>200000</v>
      </c>
      <c r="I107" s="23">
        <v>36341</v>
      </c>
      <c r="J107" s="23">
        <v>37071</v>
      </c>
    </row>
    <row r="108" spans="1:10" ht="14.25" customHeight="1">
      <c r="A108" s="26">
        <v>177</v>
      </c>
      <c r="B108" s="1" t="s">
        <v>489</v>
      </c>
      <c r="C108" s="54" t="s">
        <v>424</v>
      </c>
      <c r="D108" s="87" t="s">
        <v>424</v>
      </c>
      <c r="E108" s="54" t="s">
        <v>260</v>
      </c>
      <c r="F108" s="1" t="s">
        <v>482</v>
      </c>
      <c r="H108" s="3">
        <v>7700</v>
      </c>
      <c r="I108" s="23">
        <v>36738</v>
      </c>
      <c r="J108" s="23">
        <v>36830</v>
      </c>
    </row>
    <row r="109" spans="1:10" ht="14.25" customHeight="1">
      <c r="A109" s="26">
        <v>178</v>
      </c>
      <c r="B109" s="1" t="s">
        <v>491</v>
      </c>
      <c r="C109" s="54" t="s">
        <v>424</v>
      </c>
      <c r="D109" s="87" t="s">
        <v>424</v>
      </c>
      <c r="E109" s="54" t="s">
        <v>260</v>
      </c>
      <c r="F109" s="1" t="s">
        <v>484</v>
      </c>
      <c r="H109" s="3">
        <v>11350</v>
      </c>
      <c r="I109" s="23">
        <v>36738</v>
      </c>
      <c r="J109" s="23">
        <v>36830</v>
      </c>
    </row>
    <row r="110" spans="1:10">
      <c r="A110" s="26">
        <v>179</v>
      </c>
      <c r="B110" s="1" t="s">
        <v>503</v>
      </c>
      <c r="C110" s="54" t="s">
        <v>424</v>
      </c>
      <c r="D110" s="78" t="s">
        <v>424</v>
      </c>
      <c r="E110" s="54" t="s">
        <v>260</v>
      </c>
      <c r="F110" s="1" t="s">
        <v>36</v>
      </c>
      <c r="H110" s="3">
        <v>33354</v>
      </c>
      <c r="I110" s="23">
        <v>36860</v>
      </c>
      <c r="J110" s="23">
        <v>37287</v>
      </c>
    </row>
    <row r="111" spans="1:10">
      <c r="A111" s="26">
        <v>180</v>
      </c>
      <c r="B111" s="1" t="s">
        <v>492</v>
      </c>
      <c r="C111" s="54" t="s">
        <v>424</v>
      </c>
      <c r="D111" s="78" t="s">
        <v>424</v>
      </c>
      <c r="E111" s="54" t="s">
        <v>261</v>
      </c>
      <c r="F111" s="1" t="s">
        <v>497</v>
      </c>
      <c r="H111" s="3">
        <v>70000</v>
      </c>
      <c r="I111" s="23">
        <v>37042</v>
      </c>
      <c r="J111" s="23">
        <v>37225</v>
      </c>
    </row>
    <row r="112" spans="1:10" ht="14.25" customHeight="1">
      <c r="A112" s="26">
        <v>183</v>
      </c>
      <c r="B112" s="1" t="s">
        <v>34</v>
      </c>
      <c r="C112" s="54" t="s">
        <v>363</v>
      </c>
      <c r="D112" s="87" t="s">
        <v>424</v>
      </c>
      <c r="E112" s="54" t="s">
        <v>261</v>
      </c>
      <c r="F112" s="1" t="s">
        <v>33</v>
      </c>
      <c r="H112" s="3">
        <v>17000</v>
      </c>
      <c r="I112" s="23">
        <v>37103</v>
      </c>
      <c r="J112" s="23" t="s">
        <v>499</v>
      </c>
    </row>
    <row r="113" spans="1:10" ht="14.25" customHeight="1">
      <c r="A113" s="26">
        <v>184</v>
      </c>
      <c r="B113" s="1" t="s">
        <v>32</v>
      </c>
      <c r="C113" s="54" t="s">
        <v>330</v>
      </c>
      <c r="D113" s="87" t="s">
        <v>424</v>
      </c>
      <c r="E113" s="54" t="s">
        <v>261</v>
      </c>
      <c r="F113" s="1" t="s">
        <v>278</v>
      </c>
      <c r="H113" s="3">
        <v>162000</v>
      </c>
      <c r="I113" s="23">
        <v>37103</v>
      </c>
      <c r="J113" s="23">
        <v>37833</v>
      </c>
    </row>
    <row r="114" spans="1:10">
      <c r="A114" s="26"/>
      <c r="H114" s="3"/>
    </row>
    <row r="115" spans="1:10">
      <c r="A115" s="26"/>
      <c r="H115" s="3"/>
    </row>
    <row r="116" spans="1:10" s="40" customFormat="1" ht="23" customHeight="1" thickBot="1">
      <c r="A116" s="38"/>
      <c r="B116" s="39" t="s">
        <v>263</v>
      </c>
      <c r="C116" s="56"/>
      <c r="D116" s="88"/>
      <c r="E116" s="56"/>
      <c r="F116" s="17"/>
      <c r="H116" s="41">
        <f>SUM(H39:H113)</f>
        <v>2198976.1399999997</v>
      </c>
      <c r="I116" s="42" t="s">
        <v>222</v>
      </c>
      <c r="J116" s="43">
        <f>AVERAGE(H39:H113)</f>
        <v>29319.681866666662</v>
      </c>
    </row>
    <row r="117" spans="1:10">
      <c r="A117" s="34"/>
      <c r="H117" s="3"/>
    </row>
    <row r="118" spans="1:10" ht="14.25" customHeight="1">
      <c r="A118" s="26">
        <v>27</v>
      </c>
      <c r="B118" s="1" t="s">
        <v>165</v>
      </c>
      <c r="C118" s="54" t="s">
        <v>286</v>
      </c>
      <c r="D118" s="78" t="s">
        <v>166</v>
      </c>
      <c r="E118" s="54" t="s">
        <v>79</v>
      </c>
      <c r="F118" s="1" t="s">
        <v>167</v>
      </c>
      <c r="G118" s="1" t="s">
        <v>361</v>
      </c>
      <c r="H118" s="3">
        <v>56547</v>
      </c>
      <c r="I118" s="23">
        <v>25811</v>
      </c>
      <c r="J118" s="23">
        <v>26937</v>
      </c>
    </row>
    <row r="119" spans="1:10" ht="14.25" customHeight="1">
      <c r="A119" s="26">
        <v>36</v>
      </c>
      <c r="B119" s="1" t="s">
        <v>168</v>
      </c>
      <c r="C119" s="54" t="s">
        <v>286</v>
      </c>
      <c r="D119" s="78" t="s">
        <v>166</v>
      </c>
      <c r="E119" s="54" t="s">
        <v>259</v>
      </c>
      <c r="F119" s="1" t="s">
        <v>169</v>
      </c>
      <c r="G119" s="1" t="s">
        <v>170</v>
      </c>
      <c r="H119" s="3">
        <v>20000</v>
      </c>
      <c r="I119" s="23">
        <v>26332</v>
      </c>
      <c r="J119" s="23">
        <v>26737</v>
      </c>
    </row>
    <row r="120" spans="1:10" ht="14.25" customHeight="1">
      <c r="A120" s="26">
        <v>40</v>
      </c>
      <c r="B120" s="1" t="s">
        <v>52</v>
      </c>
      <c r="C120" s="54" t="s">
        <v>286</v>
      </c>
      <c r="D120" s="78" t="s">
        <v>166</v>
      </c>
      <c r="E120" s="54" t="s">
        <v>260</v>
      </c>
      <c r="F120" s="1" t="s">
        <v>53</v>
      </c>
      <c r="G120" s="1" t="s">
        <v>64</v>
      </c>
      <c r="H120" s="3">
        <v>14989</v>
      </c>
      <c r="I120" s="23">
        <v>26784</v>
      </c>
      <c r="J120" s="23">
        <v>26967</v>
      </c>
    </row>
    <row r="121" spans="1:10" ht="14.25" customHeight="1">
      <c r="A121" s="26">
        <v>42</v>
      </c>
      <c r="B121" s="1" t="s">
        <v>478</v>
      </c>
      <c r="C121" s="54" t="s">
        <v>286</v>
      </c>
      <c r="D121" s="78" t="s">
        <v>166</v>
      </c>
      <c r="E121" s="54" t="s">
        <v>260</v>
      </c>
      <c r="F121" s="1" t="s">
        <v>68</v>
      </c>
      <c r="G121" s="1" t="s">
        <v>69</v>
      </c>
      <c r="H121" s="3">
        <v>44756</v>
      </c>
      <c r="I121" s="23">
        <v>26925</v>
      </c>
      <c r="J121" s="23">
        <v>27544</v>
      </c>
    </row>
    <row r="122" spans="1:10" ht="14.25" customHeight="1">
      <c r="A122" s="26">
        <v>44</v>
      </c>
      <c r="B122" s="1" t="s">
        <v>65</v>
      </c>
      <c r="C122" s="54" t="s">
        <v>286</v>
      </c>
      <c r="D122" s="78" t="s">
        <v>166</v>
      </c>
      <c r="E122" s="54" t="s">
        <v>260</v>
      </c>
      <c r="F122" s="1" t="s">
        <v>66</v>
      </c>
      <c r="G122" s="1" t="s">
        <v>67</v>
      </c>
      <c r="H122" s="3">
        <v>16000</v>
      </c>
      <c r="I122" s="23">
        <v>26937</v>
      </c>
      <c r="J122" s="23">
        <v>27301</v>
      </c>
    </row>
    <row r="123" spans="1:10" ht="14.25" customHeight="1">
      <c r="A123" s="26">
        <v>55</v>
      </c>
      <c r="B123" s="1" t="s">
        <v>70</v>
      </c>
      <c r="C123" s="54" t="s">
        <v>286</v>
      </c>
      <c r="D123" s="78" t="s">
        <v>166</v>
      </c>
      <c r="E123" s="54" t="s">
        <v>260</v>
      </c>
      <c r="F123" s="1" t="s">
        <v>66</v>
      </c>
      <c r="G123" s="1" t="s">
        <v>71</v>
      </c>
      <c r="H123" s="3">
        <v>4000</v>
      </c>
      <c r="I123" s="23">
        <v>27180</v>
      </c>
      <c r="J123" s="23">
        <v>27331</v>
      </c>
    </row>
    <row r="124" spans="1:10" ht="14.25" customHeight="1">
      <c r="A124" s="26">
        <v>50</v>
      </c>
      <c r="B124" s="1" t="s">
        <v>479</v>
      </c>
      <c r="C124" s="54" t="s">
        <v>286</v>
      </c>
      <c r="D124" s="78" t="s">
        <v>166</v>
      </c>
      <c r="E124" s="54" t="s">
        <v>260</v>
      </c>
      <c r="F124" s="1" t="s">
        <v>68</v>
      </c>
      <c r="G124" s="1" t="s">
        <v>179</v>
      </c>
      <c r="H124" s="3">
        <v>138483</v>
      </c>
      <c r="I124" s="23">
        <v>27210</v>
      </c>
      <c r="J124" s="23">
        <v>27574</v>
      </c>
    </row>
    <row r="125" spans="1:10" ht="14.25" customHeight="1">
      <c r="A125" s="26">
        <v>53</v>
      </c>
      <c r="B125" s="1" t="s">
        <v>480</v>
      </c>
      <c r="C125" s="54" t="s">
        <v>286</v>
      </c>
      <c r="D125" s="78" t="s">
        <v>166</v>
      </c>
      <c r="E125" s="54" t="s">
        <v>260</v>
      </c>
      <c r="F125" s="1" t="s">
        <v>180</v>
      </c>
      <c r="G125" s="1" t="s">
        <v>181</v>
      </c>
      <c r="H125" s="3">
        <v>2450</v>
      </c>
      <c r="I125" s="23">
        <v>27210</v>
      </c>
      <c r="J125" s="23">
        <v>27698</v>
      </c>
    </row>
    <row r="126" spans="1:10" ht="14.25" customHeight="1">
      <c r="A126" s="26">
        <v>52</v>
      </c>
      <c r="B126" s="1" t="s">
        <v>481</v>
      </c>
      <c r="C126" s="54" t="s">
        <v>286</v>
      </c>
      <c r="D126" s="78" t="s">
        <v>166</v>
      </c>
      <c r="E126" s="54" t="s">
        <v>260</v>
      </c>
      <c r="F126" s="1" t="s">
        <v>68</v>
      </c>
      <c r="G126" s="1" t="s">
        <v>182</v>
      </c>
      <c r="H126" s="3">
        <v>54496</v>
      </c>
      <c r="I126" s="23">
        <v>27302</v>
      </c>
      <c r="J126" s="23">
        <v>27758</v>
      </c>
    </row>
    <row r="127" spans="1:10" ht="14.25" customHeight="1">
      <c r="A127" s="26">
        <v>56</v>
      </c>
      <c r="B127" s="1" t="s">
        <v>287</v>
      </c>
      <c r="C127" s="54" t="s">
        <v>286</v>
      </c>
      <c r="D127" s="78" t="s">
        <v>166</v>
      </c>
      <c r="E127" s="54" t="s">
        <v>260</v>
      </c>
      <c r="F127" s="1" t="s">
        <v>303</v>
      </c>
      <c r="G127" s="1" t="s">
        <v>97</v>
      </c>
      <c r="H127" s="3">
        <v>26589</v>
      </c>
      <c r="I127" s="23">
        <v>27394</v>
      </c>
      <c r="J127" s="23">
        <v>27728</v>
      </c>
    </row>
    <row r="128" spans="1:10" ht="14.25" customHeight="1">
      <c r="A128" s="26">
        <v>58</v>
      </c>
      <c r="B128" s="1" t="s">
        <v>304</v>
      </c>
      <c r="C128" s="54" t="s">
        <v>286</v>
      </c>
      <c r="D128" s="78" t="s">
        <v>166</v>
      </c>
      <c r="E128" s="54" t="s">
        <v>260</v>
      </c>
      <c r="F128" s="1" t="s">
        <v>305</v>
      </c>
      <c r="G128" s="1" t="s">
        <v>306</v>
      </c>
      <c r="H128" s="3">
        <v>2000</v>
      </c>
      <c r="I128" s="23">
        <v>27570</v>
      </c>
      <c r="J128" s="23">
        <v>27662</v>
      </c>
    </row>
    <row r="129" spans="1:10" ht="14.25" customHeight="1">
      <c r="A129" s="26">
        <v>59</v>
      </c>
      <c r="B129" s="1" t="s">
        <v>289</v>
      </c>
      <c r="C129" s="54" t="s">
        <v>286</v>
      </c>
      <c r="D129" s="78" t="s">
        <v>166</v>
      </c>
      <c r="E129" s="54" t="s">
        <v>260</v>
      </c>
      <c r="F129" s="1" t="s">
        <v>307</v>
      </c>
      <c r="G129" s="1" t="s">
        <v>206</v>
      </c>
      <c r="H129" s="3">
        <v>36000</v>
      </c>
      <c r="I129" s="23">
        <v>27637</v>
      </c>
      <c r="J129" s="23">
        <v>27910</v>
      </c>
    </row>
    <row r="130" spans="1:10" ht="14.25" customHeight="1">
      <c r="A130" s="26">
        <v>60</v>
      </c>
      <c r="B130" s="1" t="s">
        <v>207</v>
      </c>
      <c r="C130" s="54" t="s">
        <v>286</v>
      </c>
      <c r="D130" s="78" t="s">
        <v>166</v>
      </c>
      <c r="E130" s="54" t="s">
        <v>260</v>
      </c>
      <c r="F130" s="1" t="s">
        <v>303</v>
      </c>
      <c r="G130" s="1" t="s">
        <v>208</v>
      </c>
      <c r="H130" s="3">
        <v>102000</v>
      </c>
      <c r="I130" s="23">
        <v>27676</v>
      </c>
      <c r="J130" s="23">
        <v>28063</v>
      </c>
    </row>
    <row r="131" spans="1:10" ht="14.25" customHeight="1">
      <c r="A131" s="26">
        <v>61</v>
      </c>
      <c r="B131" s="1" t="s">
        <v>209</v>
      </c>
      <c r="C131" s="54" t="s">
        <v>286</v>
      </c>
      <c r="D131" s="78" t="s">
        <v>166</v>
      </c>
      <c r="E131" s="54" t="s">
        <v>260</v>
      </c>
      <c r="F131" s="1" t="s">
        <v>303</v>
      </c>
      <c r="G131" s="1" t="s">
        <v>210</v>
      </c>
      <c r="H131" s="3">
        <v>39678</v>
      </c>
      <c r="I131" s="23">
        <v>27698</v>
      </c>
      <c r="J131" s="23">
        <v>28158</v>
      </c>
    </row>
    <row r="132" spans="1:10" ht="14.25" customHeight="1">
      <c r="A132" s="26">
        <v>73</v>
      </c>
      <c r="B132" s="1" t="s">
        <v>211</v>
      </c>
      <c r="C132" s="54" t="s">
        <v>286</v>
      </c>
      <c r="D132" s="78" t="s">
        <v>166</v>
      </c>
      <c r="E132" s="54" t="s">
        <v>260</v>
      </c>
      <c r="F132" s="1" t="s">
        <v>212</v>
      </c>
      <c r="G132" s="1" t="s">
        <v>213</v>
      </c>
      <c r="H132" s="3">
        <v>19544</v>
      </c>
      <c r="I132" s="23">
        <v>28017</v>
      </c>
      <c r="J132" s="23">
        <v>28398</v>
      </c>
    </row>
    <row r="133" spans="1:10" ht="14.25" customHeight="1">
      <c r="A133" s="26">
        <v>78</v>
      </c>
      <c r="B133" s="1" t="s">
        <v>214</v>
      </c>
      <c r="C133" s="54" t="s">
        <v>286</v>
      </c>
      <c r="D133" s="78" t="s">
        <v>166</v>
      </c>
      <c r="E133" s="54" t="s">
        <v>79</v>
      </c>
      <c r="F133" s="1" t="s">
        <v>215</v>
      </c>
      <c r="G133" s="1" t="s">
        <v>316</v>
      </c>
      <c r="H133" s="3">
        <v>15000</v>
      </c>
      <c r="I133" s="23">
        <v>28047</v>
      </c>
      <c r="J133" s="23">
        <v>28351</v>
      </c>
    </row>
    <row r="134" spans="1:10" ht="14.25" customHeight="1">
      <c r="A134" s="26">
        <v>75</v>
      </c>
      <c r="B134" s="1" t="s">
        <v>288</v>
      </c>
      <c r="C134" s="54" t="s">
        <v>286</v>
      </c>
      <c r="D134" s="78" t="s">
        <v>166</v>
      </c>
      <c r="E134" s="54" t="s">
        <v>260</v>
      </c>
      <c r="F134" s="1" t="s">
        <v>303</v>
      </c>
      <c r="G134" s="1" t="s">
        <v>97</v>
      </c>
      <c r="H134" s="3">
        <v>26769</v>
      </c>
      <c r="I134" s="23">
        <v>28125</v>
      </c>
      <c r="J134" s="23">
        <v>28459</v>
      </c>
    </row>
    <row r="135" spans="1:10" ht="14.25" customHeight="1">
      <c r="A135" s="26">
        <v>73</v>
      </c>
      <c r="B135" s="1" t="s">
        <v>317</v>
      </c>
      <c r="C135" s="54" t="s">
        <v>286</v>
      </c>
      <c r="D135" s="78" t="s">
        <v>166</v>
      </c>
      <c r="E135" s="54" t="s">
        <v>260</v>
      </c>
      <c r="F135" s="1" t="s">
        <v>212</v>
      </c>
      <c r="G135" s="1" t="s">
        <v>318</v>
      </c>
      <c r="H135" s="3">
        <v>8200</v>
      </c>
      <c r="I135" s="23">
        <v>28368</v>
      </c>
      <c r="J135" s="23">
        <v>29098</v>
      </c>
    </row>
    <row r="136" spans="1:10" ht="14.25" customHeight="1">
      <c r="A136" s="26">
        <v>91</v>
      </c>
      <c r="B136" s="1" t="s">
        <v>319</v>
      </c>
      <c r="C136" s="54" t="s">
        <v>286</v>
      </c>
      <c r="D136" s="78" t="s">
        <v>166</v>
      </c>
      <c r="E136" s="54" t="s">
        <v>260</v>
      </c>
      <c r="F136" s="1" t="s">
        <v>212</v>
      </c>
      <c r="G136" s="1" t="s">
        <v>320</v>
      </c>
      <c r="H136" s="3">
        <v>189970</v>
      </c>
      <c r="I136" s="23">
        <v>29006</v>
      </c>
      <c r="J136" s="23">
        <v>30132</v>
      </c>
    </row>
    <row r="137" spans="1:10" ht="14.25" customHeight="1">
      <c r="A137" s="26">
        <v>95</v>
      </c>
      <c r="B137" s="1" t="s">
        <v>321</v>
      </c>
      <c r="C137" s="54" t="s">
        <v>286</v>
      </c>
      <c r="D137" s="78" t="s">
        <v>166</v>
      </c>
      <c r="E137" s="54" t="s">
        <v>260</v>
      </c>
      <c r="F137" s="1" t="s">
        <v>212</v>
      </c>
      <c r="G137" s="1" t="s">
        <v>320</v>
      </c>
      <c r="H137" s="3">
        <v>140000</v>
      </c>
      <c r="I137" s="23">
        <v>29372</v>
      </c>
      <c r="J137" s="23">
        <v>30497</v>
      </c>
    </row>
    <row r="138" spans="1:10" ht="14.25" customHeight="1">
      <c r="A138" s="26">
        <v>102</v>
      </c>
      <c r="B138" s="1" t="s">
        <v>308</v>
      </c>
      <c r="C138" s="54" t="s">
        <v>286</v>
      </c>
      <c r="D138" s="78" t="s">
        <v>166</v>
      </c>
      <c r="E138" s="59" t="s">
        <v>404</v>
      </c>
      <c r="F138" s="1" t="s">
        <v>322</v>
      </c>
      <c r="G138" s="1" t="s">
        <v>323</v>
      </c>
      <c r="H138" s="3">
        <v>7500</v>
      </c>
      <c r="I138" s="23">
        <v>29617</v>
      </c>
      <c r="J138" s="23">
        <v>29829</v>
      </c>
    </row>
    <row r="139" spans="1:10" ht="14.25" customHeight="1">
      <c r="A139" s="26">
        <v>103</v>
      </c>
      <c r="B139" s="1" t="s">
        <v>324</v>
      </c>
      <c r="C139" s="54" t="s">
        <v>286</v>
      </c>
      <c r="D139" s="78" t="s">
        <v>166</v>
      </c>
      <c r="E139" s="54" t="s">
        <v>260</v>
      </c>
      <c r="F139" s="1" t="s">
        <v>180</v>
      </c>
      <c r="G139" s="1" t="s">
        <v>320</v>
      </c>
      <c r="H139" s="3">
        <v>132000</v>
      </c>
      <c r="I139" s="23">
        <v>29737</v>
      </c>
      <c r="J139" s="23">
        <v>30863</v>
      </c>
    </row>
    <row r="140" spans="1:10" ht="14.25" customHeight="1">
      <c r="A140" s="26">
        <v>124</v>
      </c>
      <c r="B140" s="1" t="s">
        <v>58</v>
      </c>
      <c r="C140" s="54" t="s">
        <v>286</v>
      </c>
      <c r="D140" s="78" t="s">
        <v>166</v>
      </c>
      <c r="E140" s="54" t="s">
        <v>260</v>
      </c>
      <c r="F140" s="1" t="s">
        <v>180</v>
      </c>
      <c r="G140" s="1" t="s">
        <v>59</v>
      </c>
      <c r="H140" s="3">
        <v>47000</v>
      </c>
      <c r="I140" s="23">
        <v>31897</v>
      </c>
      <c r="J140" s="23">
        <v>32050</v>
      </c>
    </row>
    <row r="141" spans="1:10" ht="14.25" customHeight="1">
      <c r="A141" s="26">
        <v>46</v>
      </c>
      <c r="B141" s="1" t="s">
        <v>60</v>
      </c>
      <c r="C141" s="54" t="s">
        <v>286</v>
      </c>
      <c r="D141" s="78" t="s">
        <v>166</v>
      </c>
      <c r="E141" s="54" t="s">
        <v>260</v>
      </c>
      <c r="F141" s="1" t="s">
        <v>180</v>
      </c>
      <c r="G141" s="1" t="s">
        <v>61</v>
      </c>
      <c r="H141" s="3">
        <v>2500</v>
      </c>
      <c r="I141" s="23">
        <v>32993</v>
      </c>
      <c r="J141" s="23">
        <v>33877</v>
      </c>
    </row>
    <row r="142" spans="1:10" ht="14.25" customHeight="1">
      <c r="A142" s="26">
        <v>46</v>
      </c>
      <c r="B142" s="1" t="s">
        <v>104</v>
      </c>
      <c r="C142" s="54" t="s">
        <v>286</v>
      </c>
      <c r="D142" s="78" t="s">
        <v>166</v>
      </c>
      <c r="E142" s="54" t="s">
        <v>260</v>
      </c>
      <c r="F142" s="1" t="s">
        <v>105</v>
      </c>
      <c r="G142" s="1" t="s">
        <v>106</v>
      </c>
      <c r="H142" s="3">
        <v>6000</v>
      </c>
      <c r="I142" s="23">
        <v>33358</v>
      </c>
      <c r="J142" s="23">
        <v>33755</v>
      </c>
    </row>
    <row r="143" spans="1:10" ht="14.25" customHeight="1">
      <c r="A143" s="26">
        <v>143</v>
      </c>
      <c r="B143" s="1" t="s">
        <v>107</v>
      </c>
      <c r="C143" s="54" t="s">
        <v>286</v>
      </c>
      <c r="D143" s="78" t="s">
        <v>166</v>
      </c>
      <c r="E143" s="54" t="s">
        <v>260</v>
      </c>
      <c r="F143" s="1" t="s">
        <v>108</v>
      </c>
      <c r="G143" s="1" t="s">
        <v>109</v>
      </c>
      <c r="H143" s="3">
        <v>35000</v>
      </c>
      <c r="I143" s="23">
        <v>33847.09375</v>
      </c>
      <c r="J143" s="23">
        <v>34423.030613425923</v>
      </c>
    </row>
    <row r="144" spans="1:10" ht="14.25" customHeight="1">
      <c r="A144" s="26">
        <v>165</v>
      </c>
      <c r="B144" s="1" t="s">
        <v>396</v>
      </c>
      <c r="C144" s="54" t="s">
        <v>286</v>
      </c>
      <c r="D144" s="78" t="s">
        <v>166</v>
      </c>
      <c r="E144" s="54" t="s">
        <v>260</v>
      </c>
      <c r="F144" s="1" t="s">
        <v>108</v>
      </c>
      <c r="G144" s="1" t="s">
        <v>397</v>
      </c>
      <c r="H144" s="3">
        <v>10000</v>
      </c>
      <c r="I144" s="23">
        <v>35703</v>
      </c>
      <c r="J144" s="23">
        <v>36068</v>
      </c>
    </row>
    <row r="145" spans="1:10" ht="14.25" customHeight="1">
      <c r="A145" s="25"/>
      <c r="H145" s="3"/>
    </row>
    <row r="146" spans="1:10" s="40" customFormat="1" ht="23" customHeight="1" thickBot="1">
      <c r="A146" s="38"/>
      <c r="B146" s="39" t="s">
        <v>395</v>
      </c>
      <c r="C146" s="56"/>
      <c r="D146" s="88"/>
      <c r="E146" s="56"/>
      <c r="F146" s="17"/>
      <c r="H146" s="41">
        <f>SUM(H118:H145)</f>
        <v>1197471</v>
      </c>
      <c r="I146" s="42" t="s">
        <v>222</v>
      </c>
      <c r="J146" s="43">
        <f>AVERAGE(H118:H145)</f>
        <v>44350.777777777781</v>
      </c>
    </row>
    <row r="147" spans="1:10">
      <c r="A147" s="25"/>
      <c r="H147" s="3"/>
    </row>
    <row r="148" spans="1:10" ht="14.25" customHeight="1">
      <c r="A148" s="26">
        <v>54</v>
      </c>
      <c r="B148" s="1" t="s">
        <v>112</v>
      </c>
      <c r="C148" s="54" t="s">
        <v>286</v>
      </c>
      <c r="D148" s="78" t="s">
        <v>111</v>
      </c>
      <c r="E148" s="54" t="s">
        <v>259</v>
      </c>
      <c r="F148" s="1" t="s">
        <v>113</v>
      </c>
      <c r="G148" s="1" t="s">
        <v>114</v>
      </c>
      <c r="H148" s="3">
        <v>7000</v>
      </c>
      <c r="I148" s="23">
        <v>27241</v>
      </c>
      <c r="J148" s="23">
        <v>27940</v>
      </c>
    </row>
    <row r="149" spans="1:10" ht="14.25" customHeight="1">
      <c r="A149" s="26">
        <v>66</v>
      </c>
      <c r="B149" s="1" t="s">
        <v>434</v>
      </c>
      <c r="C149" s="54" t="s">
        <v>286</v>
      </c>
      <c r="D149" s="87" t="s">
        <v>111</v>
      </c>
      <c r="E149" s="60" t="s">
        <v>259</v>
      </c>
      <c r="F149" s="2" t="s">
        <v>435</v>
      </c>
      <c r="H149" s="3">
        <v>3228</v>
      </c>
      <c r="I149" s="23">
        <v>27880</v>
      </c>
      <c r="J149" s="23">
        <v>27972</v>
      </c>
    </row>
    <row r="150" spans="1:10" ht="14.25" customHeight="1">
      <c r="A150" s="26">
        <v>71</v>
      </c>
      <c r="B150" s="1" t="s">
        <v>8</v>
      </c>
      <c r="C150" s="54" t="s">
        <v>286</v>
      </c>
      <c r="D150" s="78" t="s">
        <v>111</v>
      </c>
      <c r="E150" s="54" t="s">
        <v>258</v>
      </c>
      <c r="F150" s="1" t="s">
        <v>113</v>
      </c>
      <c r="G150" s="1" t="s">
        <v>9</v>
      </c>
      <c r="H150" s="3">
        <v>12000</v>
      </c>
      <c r="I150" s="23">
        <v>27911</v>
      </c>
      <c r="J150" s="23">
        <v>28670</v>
      </c>
    </row>
    <row r="151" spans="1:10" ht="14.25" customHeight="1">
      <c r="A151" s="26">
        <v>72</v>
      </c>
      <c r="B151" s="1" t="s">
        <v>401</v>
      </c>
      <c r="C151" s="54" t="s">
        <v>286</v>
      </c>
      <c r="D151" s="78" t="s">
        <v>111</v>
      </c>
      <c r="E151" s="54" t="s">
        <v>79</v>
      </c>
      <c r="F151" s="1" t="s">
        <v>113</v>
      </c>
      <c r="H151" s="3">
        <v>4000</v>
      </c>
      <c r="I151" s="23">
        <v>28003</v>
      </c>
      <c r="J151" s="23">
        <v>28733</v>
      </c>
    </row>
    <row r="152" spans="1:10" ht="14.25" customHeight="1">
      <c r="A152" s="26">
        <v>86</v>
      </c>
      <c r="B152" s="1" t="s">
        <v>10</v>
      </c>
      <c r="C152" s="54" t="s">
        <v>286</v>
      </c>
      <c r="D152" s="78" t="s">
        <v>111</v>
      </c>
      <c r="E152" s="54" t="s">
        <v>258</v>
      </c>
      <c r="F152" s="1" t="s">
        <v>380</v>
      </c>
      <c r="G152" s="1" t="s">
        <v>320</v>
      </c>
      <c r="H152" s="3">
        <v>52477</v>
      </c>
      <c r="I152" s="23">
        <v>28945</v>
      </c>
      <c r="J152" s="23">
        <v>29159</v>
      </c>
    </row>
    <row r="153" spans="1:10" ht="14.25" customHeight="1">
      <c r="A153" s="26">
        <v>88</v>
      </c>
      <c r="B153" s="1" t="s">
        <v>11</v>
      </c>
      <c r="C153" s="54" t="s">
        <v>286</v>
      </c>
      <c r="D153" s="78" t="s">
        <v>111</v>
      </c>
      <c r="E153" s="54" t="s">
        <v>79</v>
      </c>
      <c r="F153" s="1" t="s">
        <v>105</v>
      </c>
      <c r="G153" s="1" t="s">
        <v>12</v>
      </c>
      <c r="H153" s="3">
        <v>7000</v>
      </c>
      <c r="I153" s="23">
        <v>28975</v>
      </c>
      <c r="J153" s="23">
        <v>29005</v>
      </c>
    </row>
    <row r="154" spans="1:10" ht="14.25" customHeight="1">
      <c r="A154" s="26">
        <v>89</v>
      </c>
      <c r="B154" s="1" t="s">
        <v>13</v>
      </c>
      <c r="C154" s="54" t="s">
        <v>286</v>
      </c>
      <c r="D154" s="78" t="s">
        <v>111</v>
      </c>
      <c r="E154" s="54" t="s">
        <v>86</v>
      </c>
      <c r="F154" s="1" t="s">
        <v>105</v>
      </c>
      <c r="G154" s="1" t="s">
        <v>14</v>
      </c>
      <c r="H154" s="3">
        <v>49450</v>
      </c>
      <c r="I154" s="23">
        <v>29006</v>
      </c>
      <c r="J154" s="23">
        <v>31563</v>
      </c>
    </row>
    <row r="155" spans="1:10" ht="14.25" customHeight="1">
      <c r="A155" s="26">
        <v>90</v>
      </c>
      <c r="B155" s="1" t="s">
        <v>15</v>
      </c>
      <c r="C155" s="54" t="s">
        <v>286</v>
      </c>
      <c r="D155" s="78" t="s">
        <v>111</v>
      </c>
      <c r="E155" s="54" t="s">
        <v>79</v>
      </c>
      <c r="F155" s="1" t="s">
        <v>16</v>
      </c>
      <c r="G155" s="1" t="s">
        <v>17</v>
      </c>
      <c r="H155" s="3">
        <v>155320</v>
      </c>
      <c r="I155" s="23">
        <v>29064</v>
      </c>
      <c r="J155" s="23">
        <v>29524</v>
      </c>
    </row>
    <row r="156" spans="1:10" ht="14.25" customHeight="1">
      <c r="A156" s="26">
        <v>46</v>
      </c>
      <c r="B156" s="1" t="s">
        <v>99</v>
      </c>
      <c r="C156" s="54" t="s">
        <v>286</v>
      </c>
      <c r="D156" s="78" t="s">
        <v>111</v>
      </c>
      <c r="E156" s="54" t="s">
        <v>87</v>
      </c>
      <c r="F156" s="1" t="s">
        <v>16</v>
      </c>
      <c r="G156" s="1" t="s">
        <v>100</v>
      </c>
      <c r="H156" s="3">
        <v>3678</v>
      </c>
      <c r="I156" s="23">
        <v>29586</v>
      </c>
      <c r="J156" s="23">
        <v>29616</v>
      </c>
    </row>
    <row r="157" spans="1:10" ht="14.25" customHeight="1">
      <c r="A157" s="26">
        <v>96</v>
      </c>
      <c r="B157" s="1" t="s">
        <v>101</v>
      </c>
      <c r="C157" s="54" t="s">
        <v>286</v>
      </c>
      <c r="D157" s="78" t="s">
        <v>111</v>
      </c>
      <c r="E157" s="54" t="s">
        <v>79</v>
      </c>
      <c r="F157" s="1" t="s">
        <v>16</v>
      </c>
      <c r="G157" s="1" t="s">
        <v>102</v>
      </c>
      <c r="H157" s="3">
        <v>55944</v>
      </c>
      <c r="I157" s="23">
        <v>29659</v>
      </c>
      <c r="J157" s="23">
        <v>29736</v>
      </c>
    </row>
    <row r="158" spans="1:10" ht="14.25" customHeight="1">
      <c r="A158" s="26">
        <v>106</v>
      </c>
      <c r="B158" s="1" t="s">
        <v>216</v>
      </c>
      <c r="C158" s="54" t="s">
        <v>286</v>
      </c>
      <c r="D158" s="78" t="s">
        <v>111</v>
      </c>
      <c r="E158" s="54" t="s">
        <v>75</v>
      </c>
      <c r="F158" s="1" t="s">
        <v>16</v>
      </c>
      <c r="G158" s="1" t="s">
        <v>217</v>
      </c>
      <c r="H158" s="3">
        <v>21000</v>
      </c>
      <c r="I158" s="23">
        <v>29840</v>
      </c>
      <c r="J158" s="23">
        <v>30346</v>
      </c>
    </row>
    <row r="159" spans="1:10" ht="14.25" customHeight="1">
      <c r="A159" s="26">
        <v>109</v>
      </c>
      <c r="B159" s="1" t="s">
        <v>228</v>
      </c>
      <c r="C159" s="54" t="s">
        <v>286</v>
      </c>
      <c r="D159" s="78" t="s">
        <v>111</v>
      </c>
      <c r="E159" s="54" t="s">
        <v>86</v>
      </c>
      <c r="F159" s="1" t="s">
        <v>379</v>
      </c>
      <c r="G159" s="1" t="s">
        <v>320</v>
      </c>
      <c r="H159" s="3">
        <v>5000</v>
      </c>
      <c r="I159" s="23">
        <v>29951</v>
      </c>
      <c r="J159" s="23">
        <v>30055</v>
      </c>
    </row>
    <row r="160" spans="1:10" ht="14.25" customHeight="1">
      <c r="A160" s="26">
        <v>112</v>
      </c>
      <c r="B160" s="1" t="s">
        <v>98</v>
      </c>
      <c r="C160" s="54" t="s">
        <v>286</v>
      </c>
      <c r="D160" s="78" t="s">
        <v>111</v>
      </c>
      <c r="E160" s="54" t="s">
        <v>79</v>
      </c>
      <c r="F160" s="1" t="s">
        <v>16</v>
      </c>
      <c r="G160" s="1" t="s">
        <v>226</v>
      </c>
      <c r="H160" s="3">
        <v>487920</v>
      </c>
      <c r="I160" s="23">
        <v>30406</v>
      </c>
      <c r="J160" s="23">
        <v>31655</v>
      </c>
    </row>
    <row r="161" spans="1:10" ht="14.25" customHeight="1">
      <c r="A161" s="26">
        <v>46</v>
      </c>
      <c r="B161" s="1" t="s">
        <v>248</v>
      </c>
      <c r="C161" s="54" t="s">
        <v>286</v>
      </c>
      <c r="D161" s="78" t="s">
        <v>111</v>
      </c>
      <c r="E161" s="54" t="s">
        <v>79</v>
      </c>
      <c r="F161" s="1" t="s">
        <v>180</v>
      </c>
      <c r="H161" s="3">
        <v>2500</v>
      </c>
      <c r="I161" s="23">
        <v>31137</v>
      </c>
      <c r="J161" s="23">
        <v>31563</v>
      </c>
    </row>
    <row r="162" spans="1:10" ht="14.25" customHeight="1">
      <c r="A162" s="26">
        <v>120</v>
      </c>
      <c r="B162" s="1" t="s">
        <v>249</v>
      </c>
      <c r="C162" s="54" t="s">
        <v>286</v>
      </c>
      <c r="D162" s="78" t="s">
        <v>111</v>
      </c>
      <c r="E162" s="54" t="s">
        <v>79</v>
      </c>
      <c r="F162" s="1" t="s">
        <v>16</v>
      </c>
      <c r="G162" s="1" t="s">
        <v>250</v>
      </c>
      <c r="H162" s="3">
        <v>635000</v>
      </c>
      <c r="I162" s="23">
        <v>31290</v>
      </c>
      <c r="J162" s="23">
        <v>33450</v>
      </c>
    </row>
    <row r="163" spans="1:10" ht="14.25" customHeight="1">
      <c r="A163" s="26">
        <v>112</v>
      </c>
      <c r="B163" s="1" t="s">
        <v>251</v>
      </c>
      <c r="C163" s="54" t="s">
        <v>286</v>
      </c>
      <c r="D163" s="78" t="s">
        <v>111</v>
      </c>
      <c r="E163" s="54" t="s">
        <v>79</v>
      </c>
      <c r="F163" s="1" t="s">
        <v>16</v>
      </c>
      <c r="G163" s="1" t="s">
        <v>252</v>
      </c>
      <c r="H163" s="3">
        <v>91700</v>
      </c>
      <c r="I163" s="23">
        <v>31867</v>
      </c>
      <c r="J163" s="23">
        <v>32049</v>
      </c>
    </row>
    <row r="164" spans="1:10" ht="14.25" customHeight="1">
      <c r="A164" s="26">
        <v>126</v>
      </c>
      <c r="B164" s="1" t="s">
        <v>253</v>
      </c>
      <c r="C164" s="54" t="s">
        <v>286</v>
      </c>
      <c r="D164" s="78" t="s">
        <v>111</v>
      </c>
      <c r="E164" s="54" t="s">
        <v>74</v>
      </c>
      <c r="F164" s="1" t="s">
        <v>16</v>
      </c>
      <c r="G164" s="1" t="s">
        <v>153</v>
      </c>
      <c r="H164" s="3">
        <v>32300</v>
      </c>
      <c r="I164" s="23">
        <v>32233</v>
      </c>
      <c r="J164" s="23">
        <v>32293</v>
      </c>
    </row>
    <row r="165" spans="1:10" ht="14.25" customHeight="1">
      <c r="A165" s="26">
        <v>127</v>
      </c>
      <c r="B165" s="1" t="s">
        <v>154</v>
      </c>
      <c r="C165" s="54" t="s">
        <v>286</v>
      </c>
      <c r="D165" s="78" t="s">
        <v>111</v>
      </c>
      <c r="E165" s="54" t="s">
        <v>74</v>
      </c>
      <c r="F165" s="1" t="s">
        <v>16</v>
      </c>
      <c r="G165" s="1" t="s">
        <v>155</v>
      </c>
      <c r="H165" s="3">
        <v>53060</v>
      </c>
      <c r="I165" s="23">
        <v>32355</v>
      </c>
      <c r="J165" s="23">
        <v>32415</v>
      </c>
    </row>
    <row r="166" spans="1:10" ht="14.25" customHeight="1">
      <c r="A166" s="26">
        <v>133</v>
      </c>
      <c r="B166" s="1" t="s">
        <v>156</v>
      </c>
      <c r="C166" s="54" t="s">
        <v>286</v>
      </c>
      <c r="D166" s="78" t="s">
        <v>111</v>
      </c>
      <c r="E166" s="54" t="s">
        <v>80</v>
      </c>
      <c r="F166" s="1" t="s">
        <v>157</v>
      </c>
      <c r="G166" s="1" t="s">
        <v>158</v>
      </c>
      <c r="H166" s="3">
        <v>118000</v>
      </c>
      <c r="I166" s="23">
        <v>32598</v>
      </c>
      <c r="J166" s="23">
        <v>33572</v>
      </c>
    </row>
    <row r="167" spans="1:10" ht="14.25" customHeight="1">
      <c r="A167" s="26">
        <v>46</v>
      </c>
      <c r="B167" s="1" t="s">
        <v>159</v>
      </c>
      <c r="C167" s="54" t="s">
        <v>286</v>
      </c>
      <c r="D167" s="78" t="s">
        <v>111</v>
      </c>
      <c r="E167" s="54" t="s">
        <v>86</v>
      </c>
      <c r="F167" s="1" t="s">
        <v>16</v>
      </c>
      <c r="G167" s="1" t="s">
        <v>160</v>
      </c>
      <c r="H167" s="3">
        <v>11617</v>
      </c>
      <c r="I167" s="23">
        <v>32963</v>
      </c>
      <c r="J167" s="23">
        <v>33207</v>
      </c>
    </row>
    <row r="168" spans="1:10" ht="14.25" customHeight="1">
      <c r="A168" s="26"/>
      <c r="H168" s="3"/>
    </row>
    <row r="169" spans="1:10" s="40" customFormat="1" ht="23" customHeight="1" thickBot="1">
      <c r="A169" s="38"/>
      <c r="B169" s="39" t="s">
        <v>399</v>
      </c>
      <c r="C169" s="56"/>
      <c r="D169" s="88"/>
      <c r="E169" s="56"/>
      <c r="F169" s="17"/>
      <c r="H169" s="41">
        <f>SUM(H148:H168)</f>
        <v>1808194</v>
      </c>
      <c r="I169" s="42" t="s">
        <v>222</v>
      </c>
      <c r="J169" s="43">
        <f>AVERAGE(H148:H168)</f>
        <v>90409.7</v>
      </c>
    </row>
    <row r="170" spans="1:10">
      <c r="A170" s="25"/>
      <c r="H170" s="3"/>
    </row>
    <row r="171" spans="1:10" ht="14.25" customHeight="1">
      <c r="A171" s="26">
        <v>26</v>
      </c>
      <c r="B171" s="1" t="s">
        <v>265</v>
      </c>
      <c r="C171" s="54" t="s">
        <v>266</v>
      </c>
      <c r="D171" s="78" t="s">
        <v>266</v>
      </c>
      <c r="E171" s="54" t="s">
        <v>79</v>
      </c>
      <c r="F171" s="1" t="s">
        <v>462</v>
      </c>
      <c r="H171" s="3">
        <v>10540</v>
      </c>
      <c r="I171" s="23">
        <v>26053</v>
      </c>
      <c r="J171" s="23">
        <v>26815</v>
      </c>
    </row>
    <row r="172" spans="1:10" ht="14.25" customHeight="1">
      <c r="A172" s="26">
        <v>33</v>
      </c>
      <c r="B172" s="1" t="s">
        <v>267</v>
      </c>
      <c r="C172" s="54" t="s">
        <v>266</v>
      </c>
      <c r="D172" s="78" t="s">
        <v>266</v>
      </c>
      <c r="E172" s="54" t="s">
        <v>260</v>
      </c>
      <c r="F172" s="1" t="s">
        <v>268</v>
      </c>
      <c r="G172" s="1" t="s">
        <v>269</v>
      </c>
      <c r="H172" s="3">
        <v>24000</v>
      </c>
      <c r="I172" s="23">
        <v>26206</v>
      </c>
      <c r="J172" s="23">
        <v>26389</v>
      </c>
    </row>
    <row r="173" spans="1:10" ht="14.25" customHeight="1">
      <c r="A173" s="26">
        <v>36</v>
      </c>
      <c r="B173" s="1" t="s">
        <v>270</v>
      </c>
      <c r="C173" s="54" t="s">
        <v>266</v>
      </c>
      <c r="D173" s="78" t="s">
        <v>266</v>
      </c>
      <c r="E173" s="54" t="s">
        <v>260</v>
      </c>
      <c r="F173" s="1" t="s">
        <v>271</v>
      </c>
      <c r="H173" s="3">
        <v>6890</v>
      </c>
      <c r="I173" s="23">
        <v>26511</v>
      </c>
      <c r="J173" s="23">
        <v>26603</v>
      </c>
    </row>
    <row r="174" spans="1:10" ht="14.25" customHeight="1">
      <c r="A174" s="26">
        <v>37</v>
      </c>
      <c r="B174" s="1" t="s">
        <v>463</v>
      </c>
      <c r="C174" s="54" t="s">
        <v>266</v>
      </c>
      <c r="D174" s="78" t="s">
        <v>266</v>
      </c>
      <c r="E174" s="54" t="s">
        <v>260</v>
      </c>
      <c r="F174" s="1" t="s">
        <v>271</v>
      </c>
      <c r="G174" s="1" t="s">
        <v>464</v>
      </c>
      <c r="H174" s="3">
        <v>35000</v>
      </c>
      <c r="I174" s="23">
        <v>26511</v>
      </c>
      <c r="J174" s="23">
        <v>26968</v>
      </c>
    </row>
    <row r="175" spans="1:10" ht="14.25" customHeight="1">
      <c r="A175" s="26">
        <v>23</v>
      </c>
      <c r="B175" s="8" t="s">
        <v>28</v>
      </c>
      <c r="C175" s="54" t="s">
        <v>266</v>
      </c>
      <c r="D175" s="78" t="s">
        <v>266</v>
      </c>
      <c r="E175" s="54" t="s">
        <v>260</v>
      </c>
      <c r="F175" s="1" t="s">
        <v>272</v>
      </c>
      <c r="G175" s="1" t="s">
        <v>273</v>
      </c>
      <c r="H175" s="3">
        <v>2000</v>
      </c>
      <c r="I175" s="23">
        <v>26633</v>
      </c>
      <c r="J175" s="23">
        <v>27149</v>
      </c>
    </row>
    <row r="176" spans="1:10" ht="14.25" customHeight="1">
      <c r="A176" s="26">
        <v>38</v>
      </c>
      <c r="B176" s="1" t="s">
        <v>274</v>
      </c>
      <c r="C176" s="54" t="s">
        <v>266</v>
      </c>
      <c r="D176" s="78" t="s">
        <v>266</v>
      </c>
      <c r="E176" s="54" t="s">
        <v>260</v>
      </c>
      <c r="F176" s="1" t="s">
        <v>271</v>
      </c>
      <c r="G176" s="1" t="s">
        <v>275</v>
      </c>
      <c r="H176" s="3">
        <v>33750</v>
      </c>
      <c r="I176" s="23">
        <v>26633</v>
      </c>
      <c r="J176" s="23">
        <v>26723</v>
      </c>
    </row>
    <row r="177" spans="1:10" ht="14.25" customHeight="1">
      <c r="A177" s="26">
        <v>45</v>
      </c>
      <c r="B177" s="1" t="s">
        <v>171</v>
      </c>
      <c r="C177" s="54" t="s">
        <v>266</v>
      </c>
      <c r="D177" s="78" t="s">
        <v>266</v>
      </c>
      <c r="E177" s="54" t="s">
        <v>260</v>
      </c>
      <c r="F177" s="1" t="s">
        <v>271</v>
      </c>
      <c r="G177" s="1" t="s">
        <v>172</v>
      </c>
      <c r="H177" s="3">
        <v>13000</v>
      </c>
      <c r="I177" s="23">
        <v>26664</v>
      </c>
      <c r="J177" s="23">
        <v>27728</v>
      </c>
    </row>
    <row r="178" spans="1:10" ht="14.25" customHeight="1">
      <c r="A178" s="26">
        <v>39</v>
      </c>
      <c r="B178" s="1" t="s">
        <v>173</v>
      </c>
      <c r="C178" s="54" t="s">
        <v>266</v>
      </c>
      <c r="D178" s="78" t="s">
        <v>266</v>
      </c>
      <c r="E178" s="54" t="s">
        <v>260</v>
      </c>
      <c r="F178" s="1" t="s">
        <v>271</v>
      </c>
      <c r="G178" s="1" t="s">
        <v>174</v>
      </c>
      <c r="H178" s="3">
        <v>500</v>
      </c>
      <c r="I178" s="23">
        <v>26863</v>
      </c>
      <c r="J178" s="23">
        <v>26886</v>
      </c>
    </row>
    <row r="179" spans="1:10" ht="14.25" customHeight="1">
      <c r="A179" s="26">
        <v>48</v>
      </c>
      <c r="B179" s="1" t="s">
        <v>400</v>
      </c>
      <c r="C179" s="54" t="s">
        <v>266</v>
      </c>
      <c r="D179" s="78" t="s">
        <v>266</v>
      </c>
      <c r="E179" s="54" t="s">
        <v>260</v>
      </c>
      <c r="F179" s="1" t="s">
        <v>175</v>
      </c>
      <c r="H179" s="3">
        <v>2542</v>
      </c>
      <c r="I179" s="23">
        <v>27149</v>
      </c>
      <c r="J179" s="23">
        <v>27180</v>
      </c>
    </row>
    <row r="180" spans="1:10" ht="14.25" customHeight="1">
      <c r="A180" s="26">
        <v>37</v>
      </c>
      <c r="B180" s="1" t="s">
        <v>140</v>
      </c>
      <c r="C180" s="54" t="s">
        <v>266</v>
      </c>
      <c r="D180" s="78" t="s">
        <v>266</v>
      </c>
      <c r="E180" s="54" t="s">
        <v>260</v>
      </c>
      <c r="F180" s="1" t="s">
        <v>271</v>
      </c>
      <c r="G180" s="1" t="s">
        <v>465</v>
      </c>
      <c r="H180" s="3">
        <v>11730</v>
      </c>
      <c r="I180" s="23">
        <v>27394</v>
      </c>
      <c r="J180" s="23">
        <v>27575</v>
      </c>
    </row>
    <row r="181" spans="1:10" ht="14.25" customHeight="1">
      <c r="A181" s="26">
        <v>63</v>
      </c>
      <c r="B181" s="1" t="s">
        <v>141</v>
      </c>
      <c r="C181" s="54" t="s">
        <v>266</v>
      </c>
      <c r="D181" s="78" t="s">
        <v>266</v>
      </c>
      <c r="E181" s="54" t="s">
        <v>260</v>
      </c>
      <c r="F181" s="1" t="s">
        <v>142</v>
      </c>
      <c r="G181" s="1" t="s">
        <v>143</v>
      </c>
      <c r="H181" s="3">
        <v>10500</v>
      </c>
      <c r="I181" s="23">
        <v>27742</v>
      </c>
      <c r="J181" s="23">
        <v>27833</v>
      </c>
    </row>
    <row r="182" spans="1:10" ht="14.25" customHeight="1">
      <c r="A182" s="26">
        <v>68</v>
      </c>
      <c r="B182" s="1" t="s">
        <v>144</v>
      </c>
      <c r="C182" s="54" t="s">
        <v>266</v>
      </c>
      <c r="D182" s="78" t="s">
        <v>266</v>
      </c>
      <c r="E182" s="54" t="s">
        <v>260</v>
      </c>
      <c r="F182" s="1" t="s">
        <v>145</v>
      </c>
      <c r="G182" s="1" t="s">
        <v>146</v>
      </c>
      <c r="H182" s="3">
        <v>500</v>
      </c>
      <c r="I182" s="23">
        <v>27880</v>
      </c>
      <c r="J182" s="23">
        <v>27972</v>
      </c>
    </row>
    <row r="183" spans="1:10" ht="14.25" customHeight="1">
      <c r="A183" s="26">
        <v>77</v>
      </c>
      <c r="B183" s="1" t="s">
        <v>147</v>
      </c>
      <c r="C183" s="54" t="s">
        <v>332</v>
      </c>
      <c r="D183" s="78" t="s">
        <v>266</v>
      </c>
      <c r="E183" s="54" t="s">
        <v>260</v>
      </c>
      <c r="F183" s="1" t="s">
        <v>381</v>
      </c>
      <c r="G183" s="1" t="s">
        <v>148</v>
      </c>
      <c r="H183" s="3">
        <v>2387</v>
      </c>
      <c r="I183" s="23">
        <v>28125</v>
      </c>
      <c r="J183" s="23">
        <v>28459</v>
      </c>
    </row>
    <row r="184" spans="1:10" ht="14.25" customHeight="1">
      <c r="A184" s="26">
        <v>79</v>
      </c>
      <c r="B184" s="1" t="s">
        <v>382</v>
      </c>
      <c r="C184" s="54" t="s">
        <v>266</v>
      </c>
      <c r="D184" s="78" t="s">
        <v>266</v>
      </c>
      <c r="E184" s="54" t="s">
        <v>260</v>
      </c>
      <c r="F184" s="1" t="s">
        <v>145</v>
      </c>
      <c r="G184" s="2">
        <v>40038</v>
      </c>
      <c r="H184" s="3">
        <v>27375</v>
      </c>
      <c r="I184" s="23">
        <v>28337</v>
      </c>
      <c r="J184" s="23">
        <v>28521</v>
      </c>
    </row>
    <row r="185" spans="1:10" ht="14.25" customHeight="1">
      <c r="A185" s="26">
        <v>81</v>
      </c>
      <c r="B185" s="1" t="s">
        <v>383</v>
      </c>
      <c r="C185" s="54" t="s">
        <v>266</v>
      </c>
      <c r="D185" s="78" t="s">
        <v>266</v>
      </c>
      <c r="E185" s="54" t="s">
        <v>260</v>
      </c>
      <c r="F185" s="1" t="s">
        <v>149</v>
      </c>
      <c r="G185" s="1" t="s">
        <v>150</v>
      </c>
      <c r="H185" s="3">
        <v>10496</v>
      </c>
      <c r="I185" s="23">
        <v>28490</v>
      </c>
      <c r="J185" s="23">
        <v>28702</v>
      </c>
    </row>
    <row r="186" spans="1:10" ht="14.25" customHeight="1">
      <c r="A186" s="26">
        <v>83</v>
      </c>
      <c r="B186" s="1" t="s">
        <v>405</v>
      </c>
      <c r="C186" s="54" t="s">
        <v>266</v>
      </c>
      <c r="D186" s="78" t="s">
        <v>266</v>
      </c>
      <c r="E186" s="54" t="s">
        <v>403</v>
      </c>
      <c r="F186" s="1" t="s">
        <v>384</v>
      </c>
      <c r="G186" s="1" t="s">
        <v>151</v>
      </c>
      <c r="H186" s="3">
        <v>35000</v>
      </c>
      <c r="I186" s="23">
        <v>28549</v>
      </c>
      <c r="J186" s="23">
        <v>28733</v>
      </c>
    </row>
    <row r="187" spans="1:10" ht="14.25" customHeight="1">
      <c r="A187" s="26">
        <v>82</v>
      </c>
      <c r="B187" s="1" t="s">
        <v>385</v>
      </c>
      <c r="C187" s="54" t="s">
        <v>266</v>
      </c>
      <c r="D187" s="78" t="s">
        <v>266</v>
      </c>
      <c r="E187" s="54" t="s">
        <v>260</v>
      </c>
      <c r="F187" s="1" t="s">
        <v>271</v>
      </c>
      <c r="G187" s="1" t="s">
        <v>152</v>
      </c>
      <c r="H187" s="3">
        <v>16446</v>
      </c>
      <c r="I187" s="23">
        <v>28794</v>
      </c>
      <c r="J187" s="23">
        <v>28914</v>
      </c>
    </row>
    <row r="188" spans="1:10" ht="14.25" customHeight="1">
      <c r="A188" s="26">
        <v>94</v>
      </c>
      <c r="B188" s="1" t="s">
        <v>37</v>
      </c>
      <c r="C188" s="54" t="s">
        <v>266</v>
      </c>
      <c r="D188" s="78" t="s">
        <v>266</v>
      </c>
      <c r="E188" s="54" t="s">
        <v>260</v>
      </c>
      <c r="F188" s="1" t="s">
        <v>175</v>
      </c>
      <c r="G188" s="1" t="s">
        <v>38</v>
      </c>
      <c r="H188" s="3">
        <v>50807</v>
      </c>
      <c r="I188" s="23">
        <v>29433</v>
      </c>
      <c r="J188" s="23">
        <v>29525</v>
      </c>
    </row>
    <row r="189" spans="1:10" ht="14.25" customHeight="1">
      <c r="A189" s="26">
        <v>100</v>
      </c>
      <c r="B189" s="1" t="s">
        <v>39</v>
      </c>
      <c r="C189" s="54" t="s">
        <v>266</v>
      </c>
      <c r="D189" s="78" t="s">
        <v>266</v>
      </c>
      <c r="E189" s="54" t="s">
        <v>260</v>
      </c>
      <c r="F189" s="1" t="s">
        <v>40</v>
      </c>
      <c r="G189" s="1" t="s">
        <v>41</v>
      </c>
      <c r="H189" s="3">
        <v>9965</v>
      </c>
      <c r="I189" s="23">
        <v>29676</v>
      </c>
      <c r="J189" s="23">
        <v>30131</v>
      </c>
    </row>
    <row r="190" spans="1:10" ht="14.25" customHeight="1">
      <c r="A190" s="26">
        <v>107</v>
      </c>
      <c r="B190" s="1" t="s">
        <v>42</v>
      </c>
      <c r="C190" s="54" t="s">
        <v>266</v>
      </c>
      <c r="D190" s="78" t="s">
        <v>266</v>
      </c>
      <c r="E190" s="54" t="s">
        <v>260</v>
      </c>
      <c r="F190" s="1" t="s">
        <v>175</v>
      </c>
      <c r="G190" s="1" t="s">
        <v>176</v>
      </c>
      <c r="H190" s="3">
        <v>24200</v>
      </c>
      <c r="I190" s="23">
        <v>29859</v>
      </c>
      <c r="J190" s="23">
        <v>29951</v>
      </c>
    </row>
    <row r="191" spans="1:10" ht="14.25" customHeight="1">
      <c r="A191" s="26">
        <v>113</v>
      </c>
      <c r="B191" s="1" t="s">
        <v>177</v>
      </c>
      <c r="C191" s="54" t="s">
        <v>266</v>
      </c>
      <c r="D191" s="78" t="s">
        <v>266</v>
      </c>
      <c r="E191" s="54" t="s">
        <v>260</v>
      </c>
      <c r="F191" s="1" t="s">
        <v>175</v>
      </c>
      <c r="G191" s="1" t="s">
        <v>178</v>
      </c>
      <c r="H191" s="3">
        <v>6000</v>
      </c>
      <c r="I191" s="23">
        <v>30375</v>
      </c>
      <c r="J191" s="23">
        <v>30405</v>
      </c>
    </row>
    <row r="192" spans="1:10" ht="14.25" customHeight="1">
      <c r="A192" s="26">
        <v>114</v>
      </c>
      <c r="B192" s="1" t="s">
        <v>298</v>
      </c>
      <c r="C192" s="54" t="s">
        <v>266</v>
      </c>
      <c r="D192" s="78" t="s">
        <v>266</v>
      </c>
      <c r="E192" s="54" t="s">
        <v>260</v>
      </c>
      <c r="F192" s="1" t="s">
        <v>175</v>
      </c>
      <c r="G192" s="1" t="s">
        <v>299</v>
      </c>
      <c r="H192" s="3">
        <v>617.4</v>
      </c>
      <c r="I192" s="23">
        <v>30406</v>
      </c>
      <c r="J192" s="23">
        <v>30435</v>
      </c>
    </row>
    <row r="193" spans="1:10" ht="14.25" customHeight="1">
      <c r="A193" s="26">
        <v>114</v>
      </c>
      <c r="B193" s="1" t="s">
        <v>300</v>
      </c>
      <c r="C193" s="54" t="s">
        <v>266</v>
      </c>
      <c r="D193" s="78" t="s">
        <v>266</v>
      </c>
      <c r="E193" s="54" t="s">
        <v>260</v>
      </c>
      <c r="F193" s="1" t="s">
        <v>175</v>
      </c>
      <c r="G193" s="1" t="s">
        <v>301</v>
      </c>
      <c r="H193" s="3">
        <v>10000</v>
      </c>
      <c r="I193" s="23">
        <v>30436</v>
      </c>
      <c r="J193" s="23">
        <v>30467</v>
      </c>
    </row>
    <row r="194" spans="1:10" ht="14.25" customHeight="1">
      <c r="A194" s="26">
        <v>116</v>
      </c>
      <c r="B194" s="1" t="s">
        <v>309</v>
      </c>
      <c r="C194" s="54" t="s">
        <v>266</v>
      </c>
      <c r="D194" s="78" t="s">
        <v>266</v>
      </c>
      <c r="E194" s="54" t="s">
        <v>260</v>
      </c>
      <c r="F194" s="1" t="s">
        <v>302</v>
      </c>
      <c r="H194" s="3">
        <v>41000</v>
      </c>
      <c r="I194" s="23">
        <v>30467</v>
      </c>
      <c r="J194" s="23">
        <v>30589</v>
      </c>
    </row>
    <row r="195" spans="1:10" ht="14.25" customHeight="1">
      <c r="A195" s="26">
        <v>117</v>
      </c>
      <c r="B195" s="1" t="s">
        <v>62</v>
      </c>
      <c r="C195" s="54" t="s">
        <v>266</v>
      </c>
      <c r="D195" s="78" t="s">
        <v>266</v>
      </c>
      <c r="E195" s="54" t="s">
        <v>260</v>
      </c>
      <c r="F195" s="1" t="s">
        <v>175</v>
      </c>
      <c r="G195" s="1" t="s">
        <v>63</v>
      </c>
      <c r="H195" s="3">
        <v>43400</v>
      </c>
      <c r="I195" s="23">
        <v>30467</v>
      </c>
      <c r="J195" s="23">
        <v>31624</v>
      </c>
    </row>
    <row r="196" spans="1:10" ht="14.25" customHeight="1">
      <c r="A196" s="26">
        <v>113</v>
      </c>
      <c r="B196" s="1" t="s">
        <v>189</v>
      </c>
      <c r="C196" s="54" t="s">
        <v>266</v>
      </c>
      <c r="D196" s="78" t="s">
        <v>266</v>
      </c>
      <c r="E196" s="54" t="s">
        <v>260</v>
      </c>
      <c r="F196" s="1" t="s">
        <v>175</v>
      </c>
      <c r="G196" s="1" t="s">
        <v>190</v>
      </c>
      <c r="H196" s="3">
        <v>88900</v>
      </c>
      <c r="I196" s="23">
        <v>30681</v>
      </c>
      <c r="J196" s="23">
        <v>31016</v>
      </c>
    </row>
    <row r="197" spans="1:10" ht="14.25" customHeight="1">
      <c r="A197" s="26">
        <v>118</v>
      </c>
      <c r="B197" s="1" t="s">
        <v>310</v>
      </c>
      <c r="C197" s="54" t="s">
        <v>266</v>
      </c>
      <c r="D197" s="78" t="s">
        <v>266</v>
      </c>
      <c r="E197" s="54" t="s">
        <v>260</v>
      </c>
      <c r="F197" s="1" t="s">
        <v>191</v>
      </c>
      <c r="G197" s="1" t="s">
        <v>192</v>
      </c>
      <c r="H197" s="3">
        <v>61245</v>
      </c>
      <c r="I197" s="23">
        <v>31106</v>
      </c>
      <c r="J197" s="23">
        <v>31167</v>
      </c>
    </row>
    <row r="198" spans="1:10" ht="14.25" customHeight="1">
      <c r="A198" s="26">
        <v>114</v>
      </c>
      <c r="B198" s="1" t="s">
        <v>300</v>
      </c>
      <c r="C198" s="54" t="s">
        <v>266</v>
      </c>
      <c r="D198" s="78" t="s">
        <v>266</v>
      </c>
      <c r="E198" s="54" t="s">
        <v>260</v>
      </c>
      <c r="F198" s="1" t="s">
        <v>175</v>
      </c>
      <c r="G198" s="1" t="s">
        <v>301</v>
      </c>
      <c r="H198" s="3">
        <v>41500</v>
      </c>
      <c r="I198" s="23">
        <v>31198</v>
      </c>
      <c r="J198" s="23">
        <v>31381</v>
      </c>
    </row>
    <row r="199" spans="1:10" ht="14.25" customHeight="1">
      <c r="A199" s="26">
        <v>123</v>
      </c>
      <c r="B199" s="1" t="s">
        <v>193</v>
      </c>
      <c r="C199" s="54" t="s">
        <v>266</v>
      </c>
      <c r="D199" s="78" t="s">
        <v>266</v>
      </c>
      <c r="E199" s="54" t="s">
        <v>260</v>
      </c>
      <c r="F199" s="1" t="s">
        <v>191</v>
      </c>
      <c r="G199" s="1" t="s">
        <v>194</v>
      </c>
      <c r="H199" s="3">
        <v>110000</v>
      </c>
      <c r="I199" s="23">
        <v>31412</v>
      </c>
      <c r="J199" s="23">
        <v>31746</v>
      </c>
    </row>
    <row r="200" spans="1:10" ht="14.25" customHeight="1">
      <c r="A200" s="26">
        <v>125</v>
      </c>
      <c r="B200" s="1" t="s">
        <v>195</v>
      </c>
      <c r="C200" s="54" t="s">
        <v>266</v>
      </c>
      <c r="D200" s="78" t="s">
        <v>266</v>
      </c>
      <c r="E200" s="54" t="s">
        <v>260</v>
      </c>
      <c r="F200" s="1" t="s">
        <v>191</v>
      </c>
      <c r="G200" s="1" t="s">
        <v>196</v>
      </c>
      <c r="H200" s="3">
        <v>24300</v>
      </c>
      <c r="I200" s="23">
        <v>31958</v>
      </c>
      <c r="J200" s="23">
        <v>32081</v>
      </c>
    </row>
    <row r="201" spans="1:10" ht="14.25" customHeight="1">
      <c r="A201" s="26">
        <v>125</v>
      </c>
      <c r="B201" s="1" t="s">
        <v>197</v>
      </c>
      <c r="C201" s="54" t="s">
        <v>266</v>
      </c>
      <c r="D201" s="78" t="s">
        <v>266</v>
      </c>
      <c r="E201" s="54" t="s">
        <v>260</v>
      </c>
      <c r="F201" s="1" t="s">
        <v>191</v>
      </c>
      <c r="G201" s="1" t="s">
        <v>198</v>
      </c>
      <c r="H201" s="3">
        <v>120000</v>
      </c>
      <c r="I201" s="23">
        <v>32294</v>
      </c>
      <c r="J201" s="23">
        <v>32689</v>
      </c>
    </row>
    <row r="202" spans="1:10" ht="14.25" customHeight="1">
      <c r="A202" s="26">
        <v>128</v>
      </c>
      <c r="B202" s="1" t="s">
        <v>524</v>
      </c>
      <c r="C202" s="54" t="s">
        <v>332</v>
      </c>
      <c r="D202" s="78" t="s">
        <v>266</v>
      </c>
      <c r="E202" s="54" t="s">
        <v>260</v>
      </c>
      <c r="F202" s="1" t="s">
        <v>418</v>
      </c>
      <c r="H202" s="3">
        <v>3100</v>
      </c>
      <c r="I202" s="23">
        <v>32355</v>
      </c>
      <c r="J202" s="23">
        <v>32780</v>
      </c>
    </row>
    <row r="203" spans="1:10" ht="14.25" customHeight="1">
      <c r="A203" s="26">
        <v>46</v>
      </c>
      <c r="B203" s="1" t="s">
        <v>199</v>
      </c>
      <c r="C203" s="54" t="s">
        <v>266</v>
      </c>
      <c r="D203" s="78" t="s">
        <v>266</v>
      </c>
      <c r="E203" s="54" t="s">
        <v>260</v>
      </c>
      <c r="F203" s="1" t="s">
        <v>40</v>
      </c>
      <c r="G203" s="1" t="s">
        <v>200</v>
      </c>
      <c r="H203" s="3">
        <v>10000</v>
      </c>
      <c r="I203" s="23">
        <v>33450</v>
      </c>
      <c r="J203" s="23">
        <v>33755</v>
      </c>
    </row>
    <row r="204" spans="1:10" ht="14.25" customHeight="1">
      <c r="A204" s="26">
        <v>138</v>
      </c>
      <c r="B204" s="1" t="s">
        <v>413</v>
      </c>
      <c r="C204" s="54" t="s">
        <v>266</v>
      </c>
      <c r="D204" s="78" t="s">
        <v>266</v>
      </c>
      <c r="E204" s="54" t="s">
        <v>260</v>
      </c>
      <c r="F204" s="1" t="s">
        <v>201</v>
      </c>
      <c r="G204" s="1" t="s">
        <v>202</v>
      </c>
      <c r="H204" s="3">
        <v>28000</v>
      </c>
      <c r="I204" s="23">
        <v>33481</v>
      </c>
      <c r="J204" s="23">
        <v>33603</v>
      </c>
    </row>
    <row r="205" spans="1:10" ht="14.25" customHeight="1">
      <c r="A205" s="26">
        <v>144</v>
      </c>
      <c r="B205" s="1" t="s">
        <v>94</v>
      </c>
      <c r="C205" s="54" t="s">
        <v>266</v>
      </c>
      <c r="D205" s="78" t="s">
        <v>266</v>
      </c>
      <c r="E205" s="54" t="s">
        <v>260</v>
      </c>
      <c r="F205" s="1" t="s">
        <v>204</v>
      </c>
      <c r="G205" s="1" t="s">
        <v>95</v>
      </c>
      <c r="H205" s="3">
        <v>43700</v>
      </c>
      <c r="I205" s="23">
        <v>33755</v>
      </c>
      <c r="J205" s="23">
        <v>34393</v>
      </c>
    </row>
    <row r="206" spans="1:10" ht="14.25" customHeight="1">
      <c r="A206" s="26">
        <v>147</v>
      </c>
      <c r="B206" s="1" t="s">
        <v>203</v>
      </c>
      <c r="C206" s="54" t="s">
        <v>266</v>
      </c>
      <c r="D206" s="78" t="s">
        <v>266</v>
      </c>
      <c r="E206" s="54" t="s">
        <v>260</v>
      </c>
      <c r="F206" s="1" t="s">
        <v>204</v>
      </c>
      <c r="G206" s="1" t="s">
        <v>205</v>
      </c>
      <c r="H206" s="3">
        <v>43810</v>
      </c>
      <c r="I206" s="23">
        <v>33755</v>
      </c>
      <c r="J206" s="23">
        <v>34850</v>
      </c>
    </row>
    <row r="207" spans="1:10" ht="14.25" customHeight="1">
      <c r="A207" s="26">
        <v>154</v>
      </c>
      <c r="B207" s="1" t="s">
        <v>314</v>
      </c>
      <c r="C207" s="54" t="s">
        <v>266</v>
      </c>
      <c r="D207" s="78" t="s">
        <v>266</v>
      </c>
      <c r="E207" s="54" t="s">
        <v>260</v>
      </c>
      <c r="F207" s="1" t="s">
        <v>204</v>
      </c>
      <c r="G207" s="1" t="s">
        <v>311</v>
      </c>
      <c r="H207" s="3">
        <v>23810</v>
      </c>
      <c r="I207" s="23">
        <v>34485</v>
      </c>
      <c r="J207" s="23">
        <v>36038</v>
      </c>
    </row>
    <row r="208" spans="1:10" ht="14.25" customHeight="1">
      <c r="A208" s="26">
        <v>156</v>
      </c>
      <c r="B208" s="1" t="s">
        <v>312</v>
      </c>
      <c r="C208" s="54" t="s">
        <v>266</v>
      </c>
      <c r="D208" s="78" t="s">
        <v>266</v>
      </c>
      <c r="E208" s="54" t="s">
        <v>260</v>
      </c>
      <c r="F208" s="1" t="s">
        <v>204</v>
      </c>
      <c r="G208" s="1" t="s">
        <v>313</v>
      </c>
      <c r="H208" s="3">
        <v>19000</v>
      </c>
      <c r="I208" s="23">
        <v>34699</v>
      </c>
      <c r="J208" s="23">
        <v>35033</v>
      </c>
    </row>
    <row r="209" spans="1:10" ht="14.25" customHeight="1">
      <c r="A209" s="26">
        <v>161</v>
      </c>
      <c r="B209" s="1" t="s">
        <v>315</v>
      </c>
      <c r="C209" s="54" t="s">
        <v>266</v>
      </c>
      <c r="D209" s="78" t="s">
        <v>266</v>
      </c>
      <c r="E209" s="54" t="s">
        <v>260</v>
      </c>
      <c r="F209" s="1" t="s">
        <v>201</v>
      </c>
      <c r="G209" s="1" t="s">
        <v>414</v>
      </c>
      <c r="H209" s="3">
        <v>40000</v>
      </c>
      <c r="I209" s="23">
        <v>35064</v>
      </c>
      <c r="J209" s="23">
        <v>35399</v>
      </c>
    </row>
    <row r="210" spans="1:10" ht="14.25" customHeight="1">
      <c r="A210" s="26">
        <v>162</v>
      </c>
      <c r="B210" s="1" t="s">
        <v>415</v>
      </c>
      <c r="C210" s="54" t="s">
        <v>266</v>
      </c>
      <c r="D210" s="78" t="s">
        <v>266</v>
      </c>
      <c r="E210" s="54" t="s">
        <v>260</v>
      </c>
      <c r="F210" s="1" t="s">
        <v>191</v>
      </c>
      <c r="G210" s="1" t="s">
        <v>416</v>
      </c>
      <c r="H210" s="3">
        <v>40000</v>
      </c>
      <c r="I210" s="23">
        <v>35064</v>
      </c>
      <c r="J210" s="23">
        <v>36219</v>
      </c>
    </row>
    <row r="211" spans="1:10" ht="14.25" customHeight="1">
      <c r="A211" s="26">
        <v>166</v>
      </c>
      <c r="B211" s="1" t="s">
        <v>417</v>
      </c>
      <c r="C211" s="54" t="s">
        <v>266</v>
      </c>
      <c r="D211" s="78" t="s">
        <v>266</v>
      </c>
      <c r="E211" s="54" t="s">
        <v>260</v>
      </c>
      <c r="F211" s="1" t="s">
        <v>418</v>
      </c>
      <c r="G211" s="1" t="s">
        <v>419</v>
      </c>
      <c r="H211" s="3">
        <v>23000</v>
      </c>
      <c r="I211" s="23">
        <v>35430</v>
      </c>
      <c r="J211" s="23">
        <v>36007</v>
      </c>
    </row>
    <row r="212" spans="1:10" ht="14.25" customHeight="1">
      <c r="A212" s="26">
        <v>169</v>
      </c>
      <c r="B212" s="1" t="s">
        <v>420</v>
      </c>
      <c r="C212" s="54" t="s">
        <v>266</v>
      </c>
      <c r="D212" s="78" t="s">
        <v>266</v>
      </c>
      <c r="E212" s="54" t="s">
        <v>260</v>
      </c>
      <c r="F212" s="1" t="s">
        <v>191</v>
      </c>
      <c r="G212" s="1" t="s">
        <v>421</v>
      </c>
      <c r="H212" s="3">
        <v>120000</v>
      </c>
      <c r="I212" s="23">
        <v>36068</v>
      </c>
      <c r="J212" s="23">
        <v>36799</v>
      </c>
    </row>
    <row r="213" spans="1:10" ht="14.25" customHeight="1">
      <c r="A213" s="26">
        <v>172</v>
      </c>
      <c r="B213" s="1" t="s">
        <v>386</v>
      </c>
      <c r="C213" s="54" t="s">
        <v>332</v>
      </c>
      <c r="D213" s="78" t="s">
        <v>266</v>
      </c>
      <c r="E213" s="54" t="s">
        <v>403</v>
      </c>
      <c r="F213" s="1" t="s">
        <v>387</v>
      </c>
      <c r="H213" s="3">
        <v>143150</v>
      </c>
      <c r="I213" s="23">
        <v>36068</v>
      </c>
      <c r="J213" s="23">
        <v>36799</v>
      </c>
    </row>
    <row r="214" spans="1:10" ht="14.25" customHeight="1">
      <c r="A214" s="26">
        <v>176</v>
      </c>
      <c r="B214" s="1" t="s">
        <v>472</v>
      </c>
      <c r="C214" s="54" t="s">
        <v>266</v>
      </c>
      <c r="D214" s="87" t="s">
        <v>266</v>
      </c>
      <c r="E214" s="54" t="s">
        <v>260</v>
      </c>
      <c r="F214" s="1" t="s">
        <v>191</v>
      </c>
      <c r="G214" s="1" t="s">
        <v>473</v>
      </c>
      <c r="H214" s="3">
        <v>40000</v>
      </c>
      <c r="I214" s="23">
        <v>36525</v>
      </c>
      <c r="J214" s="23">
        <v>36891</v>
      </c>
    </row>
    <row r="215" spans="1:10">
      <c r="A215" s="25"/>
    </row>
    <row r="216" spans="1:10" s="40" customFormat="1" ht="23" customHeight="1" thickBot="1">
      <c r="A216" s="38"/>
      <c r="B216" s="39" t="s">
        <v>402</v>
      </c>
      <c r="C216" s="56"/>
      <c r="D216" s="88"/>
      <c r="E216" s="56"/>
      <c r="F216" s="17"/>
      <c r="H216" s="41">
        <f>SUM(H171:H214)</f>
        <v>1452160.4</v>
      </c>
      <c r="I216" s="42" t="s">
        <v>222</v>
      </c>
      <c r="J216" s="43">
        <f>AVERAGE(H171:H214)</f>
        <v>33003.645454545454</v>
      </c>
    </row>
    <row r="217" spans="1:10">
      <c r="A217" s="25"/>
      <c r="H217" s="3"/>
    </row>
    <row r="218" spans="1:10">
      <c r="A218" s="25"/>
      <c r="H218" s="3"/>
    </row>
    <row r="219" spans="1:10">
      <c r="A219" s="25"/>
      <c r="H219" s="3"/>
    </row>
    <row r="220" spans="1:10" ht="14" thickBot="1">
      <c r="A220" s="25"/>
      <c r="H220" s="3"/>
    </row>
    <row r="221" spans="1:10" s="62" customFormat="1" ht="24.75" customHeight="1" thickTop="1">
      <c r="A221" s="61"/>
      <c r="B221" s="62" t="s">
        <v>96</v>
      </c>
      <c r="C221" s="63"/>
      <c r="D221" s="89"/>
      <c r="E221" s="63"/>
      <c r="F221" s="72"/>
      <c r="H221" s="64">
        <f>H37+H116+H146+H169+H216</f>
        <v>7407237.5399999991</v>
      </c>
    </row>
    <row r="222" spans="1:10" ht="16">
      <c r="A222" s="25"/>
      <c r="B222" s="50" t="s">
        <v>440</v>
      </c>
      <c r="H222" s="51" t="s">
        <v>222</v>
      </c>
      <c r="I222" s="65">
        <f>+H221/189</f>
        <v>39191.733015873011</v>
      </c>
    </row>
    <row r="223" spans="1:10" s="67" customFormat="1" ht="8.25" customHeight="1" thickBot="1">
      <c r="A223" s="66"/>
      <c r="C223" s="68"/>
      <c r="D223" s="90"/>
      <c r="E223" s="68"/>
      <c r="H223" s="69"/>
      <c r="I223" s="70"/>
      <c r="J223" s="71"/>
    </row>
    <row r="224" spans="1:10" ht="17" thickTop="1">
      <c r="A224" s="25"/>
      <c r="H224" s="51"/>
      <c r="I224" s="65"/>
    </row>
    <row r="225" spans="1:10" ht="16">
      <c r="A225" s="25"/>
      <c r="H225" s="51"/>
      <c r="I225" s="65"/>
    </row>
    <row r="226" spans="1:10" ht="16">
      <c r="A226" s="25"/>
      <c r="H226" s="51"/>
      <c r="I226" s="65"/>
    </row>
    <row r="227" spans="1:10" ht="16">
      <c r="A227" s="25"/>
      <c r="H227" s="51"/>
      <c r="I227" s="65"/>
    </row>
    <row r="228" spans="1:10" ht="15">
      <c r="A228" s="46" t="s">
        <v>362</v>
      </c>
      <c r="B228" s="18"/>
      <c r="H228" s="3"/>
    </row>
    <row r="229" spans="1:10" s="22" customFormat="1" ht="14" customHeight="1">
      <c r="A229" s="35" t="s">
        <v>80</v>
      </c>
      <c r="B229" s="44" t="s">
        <v>340</v>
      </c>
      <c r="C229" s="57" t="s">
        <v>363</v>
      </c>
      <c r="D229" s="2" t="s">
        <v>326</v>
      </c>
      <c r="E229" s="58"/>
      <c r="F229" s="1"/>
      <c r="H229" s="28"/>
      <c r="I229" s="29"/>
      <c r="J229" s="29"/>
    </row>
    <row r="230" spans="1:10" s="22" customFormat="1" ht="14" customHeight="1">
      <c r="A230" s="35" t="s">
        <v>78</v>
      </c>
      <c r="B230" s="44" t="s">
        <v>339</v>
      </c>
      <c r="C230" s="57" t="s">
        <v>423</v>
      </c>
      <c r="D230" s="2" t="s">
        <v>364</v>
      </c>
      <c r="E230" s="58"/>
      <c r="F230" s="1"/>
      <c r="H230" s="28"/>
      <c r="I230" s="29"/>
      <c r="J230" s="29"/>
    </row>
    <row r="231" spans="1:10" s="22" customFormat="1" ht="14" customHeight="1">
      <c r="A231" s="35" t="s">
        <v>84</v>
      </c>
      <c r="B231" s="44" t="s">
        <v>448</v>
      </c>
      <c r="C231" s="57" t="s">
        <v>328</v>
      </c>
      <c r="D231" s="2" t="s">
        <v>327</v>
      </c>
      <c r="E231" s="58"/>
      <c r="F231" s="1"/>
      <c r="H231" s="28"/>
      <c r="I231" s="29"/>
      <c r="J231" s="29"/>
    </row>
    <row r="232" spans="1:10" s="22" customFormat="1" ht="14" customHeight="1">
      <c r="A232" s="35" t="s">
        <v>81</v>
      </c>
      <c r="B232" s="44" t="s">
        <v>341</v>
      </c>
      <c r="C232" s="57" t="s">
        <v>330</v>
      </c>
      <c r="D232" s="2" t="s">
        <v>331</v>
      </c>
      <c r="E232" s="58"/>
      <c r="F232" s="1"/>
      <c r="H232" s="28"/>
      <c r="I232" s="29"/>
      <c r="J232" s="29"/>
    </row>
    <row r="233" spans="1:10" s="22" customFormat="1" ht="14" customHeight="1">
      <c r="A233" s="35" t="s">
        <v>261</v>
      </c>
      <c r="B233" s="44" t="s">
        <v>342</v>
      </c>
      <c r="C233" s="57" t="s">
        <v>424</v>
      </c>
      <c r="D233" s="2" t="s">
        <v>461</v>
      </c>
      <c r="E233" s="58"/>
      <c r="F233" s="1"/>
      <c r="H233" s="28"/>
      <c r="I233" s="29"/>
      <c r="J233" s="29"/>
    </row>
    <row r="234" spans="1:10" s="22" customFormat="1" ht="14" customHeight="1">
      <c r="A234" s="35" t="s">
        <v>82</v>
      </c>
      <c r="B234" s="44" t="s">
        <v>467</v>
      </c>
      <c r="C234" s="57" t="s">
        <v>72</v>
      </c>
      <c r="D234" s="2" t="s">
        <v>329</v>
      </c>
      <c r="E234" s="58"/>
      <c r="F234" s="1"/>
      <c r="H234" s="28"/>
      <c r="I234" s="29"/>
      <c r="J234" s="29"/>
    </row>
    <row r="235" spans="1:10" s="22" customFormat="1" ht="14" customHeight="1">
      <c r="A235" s="35" t="s">
        <v>425</v>
      </c>
      <c r="B235" s="44" t="s">
        <v>427</v>
      </c>
      <c r="C235" s="57" t="s">
        <v>76</v>
      </c>
      <c r="D235" s="6" t="s">
        <v>337</v>
      </c>
      <c r="E235" s="58"/>
      <c r="F235" s="1"/>
      <c r="H235" s="28"/>
      <c r="I235" s="29"/>
      <c r="J235" s="29"/>
    </row>
    <row r="236" spans="1:10" s="22" customFormat="1" ht="14" customHeight="1">
      <c r="A236" s="47" t="s">
        <v>333</v>
      </c>
      <c r="B236" s="45" t="s">
        <v>284</v>
      </c>
      <c r="C236" s="57" t="s">
        <v>73</v>
      </c>
      <c r="D236" s="6" t="s">
        <v>334</v>
      </c>
      <c r="E236" s="58"/>
      <c r="F236" s="1"/>
      <c r="H236" s="28"/>
      <c r="I236" s="29"/>
      <c r="J236" s="29"/>
    </row>
    <row r="237" spans="1:10" s="22" customFormat="1" ht="14" customHeight="1">
      <c r="A237" s="35" t="s">
        <v>75</v>
      </c>
      <c r="B237" s="44" t="s">
        <v>336</v>
      </c>
      <c r="C237" s="57" t="s">
        <v>295</v>
      </c>
      <c r="D237" s="2" t="s">
        <v>292</v>
      </c>
      <c r="E237" s="58"/>
      <c r="F237" s="1"/>
      <c r="H237" s="28"/>
      <c r="I237" s="29"/>
      <c r="J237" s="29"/>
    </row>
    <row r="238" spans="1:10" s="22" customFormat="1" ht="14" customHeight="1">
      <c r="A238" s="35" t="s">
        <v>451</v>
      </c>
      <c r="B238" s="44" t="s">
        <v>452</v>
      </c>
      <c r="C238" s="57" t="s">
        <v>166</v>
      </c>
      <c r="D238" s="2" t="s">
        <v>291</v>
      </c>
      <c r="E238" s="58"/>
      <c r="F238" s="1"/>
      <c r="H238" s="28"/>
      <c r="I238" s="29"/>
      <c r="J238" s="29"/>
    </row>
    <row r="239" spans="1:10" s="22" customFormat="1" ht="14" customHeight="1">
      <c r="A239" s="47" t="s">
        <v>79</v>
      </c>
      <c r="B239" s="45" t="s">
        <v>282</v>
      </c>
      <c r="C239" s="57" t="s">
        <v>111</v>
      </c>
      <c r="D239" s="2" t="s">
        <v>290</v>
      </c>
      <c r="E239" s="58"/>
      <c r="F239" s="1"/>
      <c r="H239" s="28"/>
      <c r="I239" s="29"/>
      <c r="J239" s="29"/>
    </row>
    <row r="240" spans="1:10" s="22" customFormat="1" ht="14" customHeight="1">
      <c r="A240" s="35" t="s">
        <v>332</v>
      </c>
      <c r="B240" s="45" t="s">
        <v>285</v>
      </c>
      <c r="C240" s="57" t="s">
        <v>260</v>
      </c>
      <c r="D240" s="6" t="s">
        <v>449</v>
      </c>
      <c r="E240" s="58"/>
      <c r="F240" s="1"/>
      <c r="H240" s="28"/>
      <c r="I240" s="29"/>
      <c r="J240" s="29"/>
    </row>
    <row r="241" spans="1:10" s="22" customFormat="1" ht="14" customHeight="1">
      <c r="A241" s="35" t="s">
        <v>74</v>
      </c>
      <c r="B241" s="44" t="s">
        <v>335</v>
      </c>
      <c r="C241" s="57" t="s">
        <v>83</v>
      </c>
      <c r="D241" s="6" t="s">
        <v>450</v>
      </c>
      <c r="E241" s="58"/>
      <c r="F241" s="1"/>
      <c r="H241" s="28"/>
      <c r="I241" s="29"/>
      <c r="J241" s="29"/>
    </row>
    <row r="242" spans="1:10" s="22" customFormat="1" ht="14" customHeight="1">
      <c r="A242" s="35" t="s">
        <v>422</v>
      </c>
      <c r="B242" s="45" t="s">
        <v>325</v>
      </c>
      <c r="C242" s="57" t="s">
        <v>259</v>
      </c>
      <c r="D242" s="2" t="s">
        <v>283</v>
      </c>
      <c r="E242" s="58"/>
      <c r="F242" s="1"/>
      <c r="H242" s="28"/>
      <c r="I242" s="29"/>
      <c r="J242" s="29"/>
    </row>
    <row r="243" spans="1:10" s="22" customFormat="1" ht="14" customHeight="1">
      <c r="A243" s="35" t="s">
        <v>77</v>
      </c>
      <c r="B243" s="44" t="s">
        <v>338</v>
      </c>
      <c r="C243" s="57"/>
      <c r="D243" s="91"/>
      <c r="E243" s="58"/>
      <c r="F243" s="1"/>
      <c r="I243" s="29"/>
      <c r="J243" s="29"/>
    </row>
    <row r="244" spans="1:10" s="22" customFormat="1" ht="14" customHeight="1">
      <c r="C244" s="54"/>
      <c r="D244" s="78"/>
      <c r="E244" s="54"/>
      <c r="F244" s="1"/>
      <c r="I244" s="29"/>
      <c r="J244" s="29"/>
    </row>
    <row r="245" spans="1:10" s="22" customFormat="1">
      <c r="A245" s="36"/>
      <c r="B245" s="32"/>
      <c r="C245" s="54"/>
      <c r="D245" s="78"/>
      <c r="E245" s="54"/>
      <c r="F245" s="1"/>
      <c r="I245" s="29"/>
      <c r="J245" s="29"/>
    </row>
    <row r="246" spans="1:10" s="22" customFormat="1">
      <c r="A246" s="36"/>
      <c r="B246" s="32"/>
      <c r="C246" s="54"/>
      <c r="D246" s="78"/>
      <c r="E246" s="54"/>
      <c r="F246" s="1"/>
      <c r="I246" s="29"/>
      <c r="J246" s="29"/>
    </row>
    <row r="247" spans="1:10" s="22" customFormat="1">
      <c r="A247" s="36"/>
      <c r="B247" s="32"/>
      <c r="C247" s="54"/>
      <c r="D247" s="78"/>
      <c r="E247" s="54"/>
      <c r="F247" s="1"/>
      <c r="I247" s="29"/>
      <c r="J247" s="29"/>
    </row>
    <row r="248" spans="1:10" s="27" customFormat="1">
      <c r="A248" s="36"/>
      <c r="B248" s="32"/>
      <c r="C248" s="55"/>
      <c r="D248" s="92"/>
      <c r="E248" s="55"/>
      <c r="F248" s="5"/>
      <c r="I248" s="30"/>
      <c r="J248" s="30"/>
    </row>
    <row r="249" spans="1:10" s="27" customFormat="1">
      <c r="A249" s="36"/>
      <c r="B249" s="32"/>
      <c r="C249" s="55"/>
      <c r="D249" s="92"/>
      <c r="E249" s="55"/>
      <c r="F249" s="5"/>
      <c r="I249" s="30"/>
      <c r="J249" s="30"/>
    </row>
    <row r="250" spans="1:10" s="27" customFormat="1">
      <c r="A250" s="36"/>
      <c r="B250" s="32"/>
      <c r="C250" s="55"/>
      <c r="D250" s="92"/>
      <c r="E250" s="55"/>
      <c r="F250" s="5"/>
      <c r="I250" s="30"/>
      <c r="J250" s="30"/>
    </row>
    <row r="251" spans="1:10" s="27" customFormat="1">
      <c r="A251" s="36"/>
      <c r="B251" s="31"/>
      <c r="C251" s="55"/>
      <c r="D251" s="92"/>
      <c r="E251" s="55"/>
      <c r="F251" s="5"/>
      <c r="I251" s="30"/>
      <c r="J251" s="30"/>
    </row>
    <row r="252" spans="1:10" s="27" customFormat="1">
      <c r="A252" s="36"/>
      <c r="B252" s="31"/>
      <c r="C252" s="55"/>
      <c r="D252" s="92"/>
      <c r="E252" s="55"/>
      <c r="F252" s="5"/>
      <c r="I252" s="30"/>
      <c r="J252" s="30"/>
    </row>
    <row r="253" spans="1:10" s="27" customFormat="1">
      <c r="A253" s="36"/>
      <c r="B253" s="32"/>
      <c r="C253" s="55"/>
      <c r="D253" s="92"/>
      <c r="E253" s="55"/>
      <c r="F253" s="5"/>
      <c r="I253" s="30"/>
      <c r="J253" s="30"/>
    </row>
    <row r="254" spans="1:10" s="27" customFormat="1">
      <c r="A254" s="36"/>
      <c r="B254" s="32"/>
      <c r="C254" s="55"/>
      <c r="D254" s="92"/>
      <c r="E254" s="55"/>
      <c r="F254" s="5"/>
      <c r="I254" s="30"/>
      <c r="J254" s="30"/>
    </row>
    <row r="255" spans="1:10" s="27" customFormat="1">
      <c r="A255" s="36"/>
      <c r="B255" s="32"/>
      <c r="C255" s="55"/>
      <c r="D255" s="92"/>
      <c r="E255" s="55"/>
      <c r="F255" s="5"/>
      <c r="I255" s="30"/>
      <c r="J255" s="30"/>
    </row>
    <row r="256" spans="1:10" s="27" customFormat="1">
      <c r="A256" s="36"/>
      <c r="B256" s="31"/>
      <c r="C256" s="55"/>
      <c r="D256" s="92"/>
      <c r="E256" s="55"/>
      <c r="F256" s="5"/>
      <c r="I256" s="30"/>
      <c r="J256" s="30"/>
    </row>
    <row r="257" spans="1:10" s="27" customFormat="1">
      <c r="A257" s="36"/>
      <c r="B257" s="32"/>
      <c r="C257" s="55"/>
      <c r="D257" s="92"/>
      <c r="E257" s="55"/>
      <c r="F257" s="5"/>
      <c r="I257" s="30"/>
      <c r="J257" s="30"/>
    </row>
    <row r="258" spans="1:10" s="5" customFormat="1">
      <c r="A258" s="25"/>
      <c r="C258" s="55"/>
      <c r="D258" s="92"/>
      <c r="E258" s="55"/>
      <c r="I258" s="15"/>
      <c r="J258" s="15"/>
    </row>
    <row r="259" spans="1:10" s="5" customFormat="1">
      <c r="A259" s="25"/>
      <c r="C259" s="55"/>
      <c r="D259" s="92"/>
      <c r="E259" s="55"/>
      <c r="I259" s="15"/>
      <c r="J259" s="15"/>
    </row>
    <row r="260" spans="1:10" s="5" customFormat="1">
      <c r="A260" s="25"/>
      <c r="C260" s="55"/>
      <c r="D260" s="92"/>
      <c r="E260" s="55"/>
      <c r="I260" s="15"/>
      <c r="J260" s="15"/>
    </row>
    <row r="261" spans="1:10" s="5" customFormat="1">
      <c r="A261" s="25"/>
      <c r="C261" s="55"/>
      <c r="D261" s="92"/>
      <c r="E261" s="55"/>
      <c r="I261" s="15"/>
      <c r="J261" s="15"/>
    </row>
    <row r="262" spans="1:10" s="5" customFormat="1">
      <c r="A262" s="25"/>
      <c r="C262" s="55"/>
      <c r="D262" s="92"/>
      <c r="E262" s="55"/>
      <c r="I262" s="15"/>
      <c r="J262" s="15"/>
    </row>
    <row r="263" spans="1:10">
      <c r="A263" s="25"/>
    </row>
    <row r="264" spans="1:10">
      <c r="A264" s="25"/>
    </row>
    <row r="265" spans="1:10">
      <c r="A265" s="25"/>
    </row>
    <row r="266" spans="1:10">
      <c r="A266" s="25"/>
    </row>
    <row r="267" spans="1:10">
      <c r="A267" s="25"/>
    </row>
    <row r="268" spans="1:10">
      <c r="A268" s="25"/>
    </row>
    <row r="269" spans="1:10">
      <c r="A269" s="25"/>
    </row>
    <row r="270" spans="1:10">
      <c r="A270" s="25"/>
    </row>
    <row r="271" spans="1:10">
      <c r="A271" s="25"/>
    </row>
    <row r="272" spans="1:10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  <row r="306" spans="1:1">
      <c r="A306" s="25"/>
    </row>
    <row r="307" spans="1:1">
      <c r="A307" s="25"/>
    </row>
    <row r="308" spans="1:1">
      <c r="A308" s="25"/>
    </row>
    <row r="309" spans="1:1">
      <c r="A309" s="25"/>
    </row>
    <row r="310" spans="1:1">
      <c r="A310" s="25"/>
    </row>
    <row r="311" spans="1:1">
      <c r="A311" s="25"/>
    </row>
    <row r="312" spans="1:1">
      <c r="A312" s="25"/>
    </row>
    <row r="313" spans="1:1">
      <c r="A313" s="25"/>
    </row>
    <row r="314" spans="1:1">
      <c r="A314" s="25"/>
    </row>
    <row r="315" spans="1:1">
      <c r="A315" s="25"/>
    </row>
    <row r="316" spans="1:1">
      <c r="A316" s="25"/>
    </row>
    <row r="317" spans="1:1">
      <c r="A317" s="25"/>
    </row>
    <row r="318" spans="1:1">
      <c r="A318" s="25"/>
    </row>
    <row r="319" spans="1:1">
      <c r="A319" s="25"/>
    </row>
    <row r="320" spans="1:1">
      <c r="A320" s="25"/>
    </row>
    <row r="321" spans="1:1">
      <c r="A321" s="25"/>
    </row>
    <row r="322" spans="1:1">
      <c r="A322" s="25"/>
    </row>
    <row r="323" spans="1:1">
      <c r="A323" s="25"/>
    </row>
    <row r="324" spans="1:1">
      <c r="A324" s="25"/>
    </row>
    <row r="325" spans="1:1">
      <c r="A325" s="25"/>
    </row>
    <row r="326" spans="1:1">
      <c r="A326" s="25"/>
    </row>
    <row r="327" spans="1:1">
      <c r="A327" s="25"/>
    </row>
    <row r="328" spans="1:1">
      <c r="A328" s="25"/>
    </row>
    <row r="329" spans="1:1">
      <c r="A329" s="25"/>
    </row>
    <row r="330" spans="1:1">
      <c r="A330" s="25"/>
    </row>
    <row r="331" spans="1:1">
      <c r="A331" s="25"/>
    </row>
    <row r="332" spans="1:1">
      <c r="A332" s="25"/>
    </row>
    <row r="333" spans="1:1">
      <c r="A333" s="25"/>
    </row>
    <row r="334" spans="1:1">
      <c r="A334" s="25"/>
    </row>
    <row r="335" spans="1:1">
      <c r="A335" s="25"/>
    </row>
    <row r="336" spans="1:1">
      <c r="A336" s="25"/>
    </row>
    <row r="337" spans="1:1">
      <c r="A337" s="25"/>
    </row>
    <row r="338" spans="1:1">
      <c r="A338" s="25"/>
    </row>
    <row r="339" spans="1:1">
      <c r="A339" s="25"/>
    </row>
    <row r="340" spans="1:1">
      <c r="A340" s="25"/>
    </row>
    <row r="341" spans="1:1">
      <c r="A341" s="25"/>
    </row>
    <row r="342" spans="1:1">
      <c r="A342" s="25"/>
    </row>
    <row r="343" spans="1:1">
      <c r="A343" s="25"/>
    </row>
    <row r="344" spans="1:1">
      <c r="A344" s="25"/>
    </row>
    <row r="345" spans="1:1">
      <c r="A345" s="25"/>
    </row>
    <row r="346" spans="1:1">
      <c r="A346" s="25"/>
    </row>
    <row r="347" spans="1:1">
      <c r="A347" s="25"/>
    </row>
    <row r="348" spans="1:1">
      <c r="A348" s="25"/>
    </row>
    <row r="349" spans="1:1">
      <c r="A349" s="25"/>
    </row>
    <row r="350" spans="1:1">
      <c r="A350" s="25"/>
    </row>
    <row r="351" spans="1:1">
      <c r="A351" s="25"/>
    </row>
    <row r="352" spans="1:1">
      <c r="A352" s="25"/>
    </row>
    <row r="353" spans="1:1">
      <c r="A353" s="25"/>
    </row>
    <row r="354" spans="1:1">
      <c r="A354" s="25"/>
    </row>
    <row r="355" spans="1:1">
      <c r="A355" s="25"/>
    </row>
    <row r="356" spans="1:1">
      <c r="A356" s="25"/>
    </row>
    <row r="357" spans="1:1">
      <c r="A357" s="25"/>
    </row>
    <row r="358" spans="1:1">
      <c r="A358" s="25"/>
    </row>
    <row r="359" spans="1:1">
      <c r="A359" s="25"/>
    </row>
    <row r="360" spans="1:1">
      <c r="A360" s="25"/>
    </row>
    <row r="361" spans="1:1">
      <c r="A361" s="25"/>
    </row>
    <row r="362" spans="1:1">
      <c r="A362" s="25"/>
    </row>
    <row r="363" spans="1:1">
      <c r="A363" s="25"/>
    </row>
    <row r="364" spans="1:1">
      <c r="A364" s="25"/>
    </row>
    <row r="365" spans="1:1">
      <c r="A365" s="25"/>
    </row>
    <row r="366" spans="1:1">
      <c r="A366" s="25"/>
    </row>
    <row r="367" spans="1:1">
      <c r="A367" s="25"/>
    </row>
    <row r="368" spans="1:1">
      <c r="A368" s="25"/>
    </row>
    <row r="369" spans="1:1">
      <c r="A369" s="25"/>
    </row>
    <row r="370" spans="1:1">
      <c r="A370" s="25"/>
    </row>
    <row r="371" spans="1:1">
      <c r="A371" s="25"/>
    </row>
    <row r="372" spans="1:1">
      <c r="A372" s="25"/>
    </row>
    <row r="373" spans="1:1">
      <c r="A373" s="25"/>
    </row>
    <row r="374" spans="1:1">
      <c r="A374" s="25"/>
    </row>
    <row r="375" spans="1:1">
      <c r="A375" s="25"/>
    </row>
    <row r="376" spans="1:1">
      <c r="A376" s="25"/>
    </row>
    <row r="377" spans="1:1">
      <c r="A377" s="25"/>
    </row>
    <row r="378" spans="1:1">
      <c r="A378" s="25"/>
    </row>
    <row r="379" spans="1:1">
      <c r="A379" s="25"/>
    </row>
    <row r="380" spans="1:1">
      <c r="A380" s="25"/>
    </row>
    <row r="381" spans="1:1">
      <c r="A381" s="25"/>
    </row>
    <row r="382" spans="1:1">
      <c r="A382" s="25"/>
    </row>
    <row r="383" spans="1:1">
      <c r="A383" s="25"/>
    </row>
    <row r="384" spans="1:1">
      <c r="A384" s="25"/>
    </row>
    <row r="385" spans="1:1">
      <c r="A385" s="25"/>
    </row>
    <row r="386" spans="1:1">
      <c r="A386" s="25"/>
    </row>
    <row r="387" spans="1:1">
      <c r="A387" s="25"/>
    </row>
    <row r="388" spans="1:1">
      <c r="A388" s="25"/>
    </row>
    <row r="389" spans="1:1">
      <c r="A389" s="25"/>
    </row>
    <row r="390" spans="1:1">
      <c r="A390" s="25"/>
    </row>
    <row r="391" spans="1:1">
      <c r="A391" s="25"/>
    </row>
    <row r="392" spans="1:1">
      <c r="A392" s="25"/>
    </row>
    <row r="393" spans="1:1">
      <c r="A393" s="25"/>
    </row>
    <row r="394" spans="1:1">
      <c r="A394" s="25"/>
    </row>
    <row r="395" spans="1:1">
      <c r="A395" s="25"/>
    </row>
    <row r="396" spans="1:1">
      <c r="A396" s="25"/>
    </row>
    <row r="397" spans="1:1">
      <c r="A397" s="25"/>
    </row>
    <row r="398" spans="1:1">
      <c r="A398" s="25"/>
    </row>
    <row r="399" spans="1:1">
      <c r="A399" s="25"/>
    </row>
    <row r="400" spans="1:1">
      <c r="A400" s="25"/>
    </row>
    <row r="401" spans="1:1">
      <c r="A401" s="25"/>
    </row>
    <row r="402" spans="1:1">
      <c r="A402" s="25"/>
    </row>
    <row r="403" spans="1:1">
      <c r="A403" s="25"/>
    </row>
    <row r="404" spans="1:1">
      <c r="A404" s="25"/>
    </row>
    <row r="405" spans="1:1">
      <c r="A405" s="25"/>
    </row>
    <row r="406" spans="1:1">
      <c r="A406" s="25"/>
    </row>
    <row r="407" spans="1:1">
      <c r="A407" s="25"/>
    </row>
    <row r="408" spans="1:1">
      <c r="A408" s="25"/>
    </row>
    <row r="409" spans="1:1">
      <c r="A409" s="25"/>
    </row>
    <row r="410" spans="1:1">
      <c r="A410" s="25"/>
    </row>
    <row r="411" spans="1:1">
      <c r="A411" s="25"/>
    </row>
    <row r="412" spans="1:1">
      <c r="A412" s="25"/>
    </row>
    <row r="413" spans="1:1">
      <c r="A413" s="25"/>
    </row>
    <row r="414" spans="1:1">
      <c r="A414" s="25"/>
    </row>
    <row r="415" spans="1:1">
      <c r="A415" s="25"/>
    </row>
    <row r="416" spans="1:1">
      <c r="A416" s="25"/>
    </row>
    <row r="417" spans="1:1">
      <c r="A417" s="25"/>
    </row>
    <row r="418" spans="1:1">
      <c r="A418" s="25"/>
    </row>
    <row r="419" spans="1:1">
      <c r="A419" s="25"/>
    </row>
    <row r="420" spans="1:1">
      <c r="A420" s="25"/>
    </row>
    <row r="421" spans="1:1">
      <c r="A421" s="25"/>
    </row>
    <row r="422" spans="1:1">
      <c r="A422" s="25"/>
    </row>
    <row r="423" spans="1:1">
      <c r="A423" s="25"/>
    </row>
    <row r="424" spans="1:1">
      <c r="A424" s="25"/>
    </row>
    <row r="425" spans="1:1">
      <c r="A425" s="25"/>
    </row>
    <row r="426" spans="1:1">
      <c r="A426" s="25"/>
    </row>
    <row r="427" spans="1:1">
      <c r="A427" s="25"/>
    </row>
    <row r="428" spans="1:1">
      <c r="A428" s="25"/>
    </row>
    <row r="429" spans="1:1">
      <c r="A429" s="25"/>
    </row>
    <row r="430" spans="1:1">
      <c r="A430" s="25"/>
    </row>
    <row r="431" spans="1:1">
      <c r="A431" s="25"/>
    </row>
    <row r="432" spans="1:1">
      <c r="A432" s="25"/>
    </row>
    <row r="433" spans="1:1">
      <c r="A433" s="25"/>
    </row>
    <row r="434" spans="1:1">
      <c r="A434" s="25"/>
    </row>
    <row r="435" spans="1:1">
      <c r="A435" s="25"/>
    </row>
    <row r="436" spans="1:1">
      <c r="A436" s="25"/>
    </row>
    <row r="437" spans="1:1">
      <c r="A437" s="25"/>
    </row>
    <row r="438" spans="1:1">
      <c r="A438" s="25"/>
    </row>
    <row r="439" spans="1:1">
      <c r="A439" s="25"/>
    </row>
    <row r="440" spans="1:1">
      <c r="A440" s="25"/>
    </row>
    <row r="441" spans="1:1">
      <c r="A441" s="25"/>
    </row>
    <row r="442" spans="1:1">
      <c r="A442" s="25"/>
    </row>
    <row r="443" spans="1:1">
      <c r="A443" s="25"/>
    </row>
    <row r="444" spans="1:1">
      <c r="A444" s="25"/>
    </row>
    <row r="445" spans="1:1">
      <c r="A445" s="25"/>
    </row>
    <row r="446" spans="1:1">
      <c r="A446" s="25"/>
    </row>
    <row r="447" spans="1:1">
      <c r="A447" s="25"/>
    </row>
    <row r="448" spans="1:1">
      <c r="A448" s="25"/>
    </row>
    <row r="449" spans="1:1">
      <c r="A449" s="25"/>
    </row>
    <row r="450" spans="1:1">
      <c r="A450" s="25"/>
    </row>
    <row r="451" spans="1:1">
      <c r="A451" s="25"/>
    </row>
    <row r="452" spans="1:1">
      <c r="A452" s="25"/>
    </row>
    <row r="453" spans="1:1">
      <c r="A453" s="25"/>
    </row>
    <row r="454" spans="1:1">
      <c r="A454" s="25"/>
    </row>
    <row r="455" spans="1:1">
      <c r="A455" s="25"/>
    </row>
    <row r="456" spans="1:1">
      <c r="A456" s="25"/>
    </row>
    <row r="457" spans="1:1">
      <c r="A457" s="25"/>
    </row>
    <row r="458" spans="1:1">
      <c r="A458" s="25"/>
    </row>
    <row r="459" spans="1:1">
      <c r="A459" s="25"/>
    </row>
    <row r="460" spans="1:1">
      <c r="A460" s="25"/>
    </row>
    <row r="461" spans="1:1">
      <c r="A461" s="25"/>
    </row>
    <row r="462" spans="1:1">
      <c r="A462" s="25"/>
    </row>
    <row r="463" spans="1:1">
      <c r="A463" s="25"/>
    </row>
    <row r="464" spans="1:1">
      <c r="A464" s="25"/>
    </row>
    <row r="465" spans="1:1">
      <c r="A465" s="25"/>
    </row>
    <row r="466" spans="1:1">
      <c r="A466" s="25"/>
    </row>
    <row r="467" spans="1:1">
      <c r="A467" s="25"/>
    </row>
    <row r="468" spans="1:1">
      <c r="A468" s="25"/>
    </row>
    <row r="469" spans="1:1">
      <c r="A469" s="25"/>
    </row>
    <row r="470" spans="1:1">
      <c r="A470" s="25"/>
    </row>
    <row r="471" spans="1:1">
      <c r="A471" s="25"/>
    </row>
  </sheetData>
  <mergeCells count="1">
    <mergeCell ref="C1:D1"/>
  </mergeCells>
  <phoneticPr fontId="6" type="noConversion"/>
  <pageMargins left="0.46" right="0.24" top="0.73" bottom="0.43" header="0.27" footer="0.18"/>
  <pageSetup scale="68" orientation="landscape"/>
  <headerFooter>
    <oddHeader>&amp;C&amp;"Geneva,Bold"&amp;14Island Resources Foundation Restricted Funding, 1971 - 2004_x000D_Identified by Five Primary Donor Source Categories</oddHeader>
    <oddFooter>&amp;L&amp;"Geneva,Bold"Page &amp;P&amp;R&amp;"Geneva,Bold"&amp;D</oddFooter>
  </headerFooter>
  <rowBreaks count="4" manualBreakCount="4">
    <brk id="38" max="16383" man="1"/>
    <brk id="117" max="16383" man="1"/>
    <brk id="147" max="16383" man="1"/>
    <brk id="170" max="16383" man="1"/>
  </rowBreaks>
  <ignoredErrors>
    <ignoredError sqref="J3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1640625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opLeftCell="C109" workbookViewId="0">
      <selection activeCell="A209" sqref="A209:XFD209"/>
    </sheetView>
  </sheetViews>
  <sheetFormatPr baseColWidth="10" defaultColWidth="15.1640625" defaultRowHeight="13" x14ac:dyDescent="0"/>
  <cols>
    <col min="1" max="1" width="9.33203125" style="37" customWidth="1"/>
    <col min="2" max="2" width="48.6640625" style="1" customWidth="1"/>
    <col min="3" max="3" width="64.5" style="1" customWidth="1"/>
    <col min="4" max="4" width="13.6640625" style="20" customWidth="1"/>
    <col min="5" max="5" width="8" style="20" customWidth="1"/>
    <col min="6" max="6" width="9.6640625" style="54" customWidth="1"/>
    <col min="7" max="7" width="16" style="79" bestFit="1" customWidth="1"/>
    <col min="8" max="8" width="11.33203125" style="14" customWidth="1"/>
    <col min="9" max="9" width="10.6640625" style="14" customWidth="1"/>
    <col min="10" max="16384" width="15.1640625" style="1"/>
  </cols>
  <sheetData>
    <row r="1" spans="1:10" s="9" customFormat="1">
      <c r="A1" s="9" t="s">
        <v>43</v>
      </c>
      <c r="B1" s="9" t="s">
        <v>453</v>
      </c>
      <c r="C1" s="9" t="s">
        <v>459</v>
      </c>
      <c r="D1" s="336" t="s">
        <v>458</v>
      </c>
      <c r="E1" s="338"/>
      <c r="F1" s="9" t="s">
        <v>460</v>
      </c>
      <c r="G1" s="82" t="s">
        <v>455</v>
      </c>
      <c r="H1" s="48" t="s">
        <v>456</v>
      </c>
      <c r="I1" s="49" t="s">
        <v>457</v>
      </c>
    </row>
    <row r="2" spans="1:10" s="11" customFormat="1">
      <c r="A2" s="33"/>
      <c r="D2" s="19"/>
      <c r="E2" s="19"/>
      <c r="F2" s="53"/>
      <c r="G2" s="83"/>
      <c r="H2" s="13"/>
      <c r="I2" s="13"/>
    </row>
    <row r="3" spans="1:10" ht="14.25" customHeight="1">
      <c r="A3" s="26">
        <v>7</v>
      </c>
      <c r="B3" s="1" t="s">
        <v>133</v>
      </c>
      <c r="C3" s="1" t="s">
        <v>131</v>
      </c>
      <c r="D3" s="20" t="s">
        <v>333</v>
      </c>
      <c r="E3" s="20" t="s">
        <v>424</v>
      </c>
      <c r="F3" s="54" t="s">
        <v>258</v>
      </c>
      <c r="G3" s="79">
        <v>1000</v>
      </c>
      <c r="H3" s="23">
        <v>25293</v>
      </c>
      <c r="I3" s="23">
        <v>25902</v>
      </c>
    </row>
    <row r="4" spans="1:10" ht="14.25" customHeight="1">
      <c r="A4" s="26">
        <v>6</v>
      </c>
      <c r="B4" s="1" t="s">
        <v>123</v>
      </c>
      <c r="C4" s="1" t="s">
        <v>257</v>
      </c>
      <c r="D4" s="20" t="s">
        <v>330</v>
      </c>
      <c r="E4" s="20" t="s">
        <v>424</v>
      </c>
      <c r="F4" s="54" t="s">
        <v>259</v>
      </c>
      <c r="G4" s="79">
        <v>30500</v>
      </c>
      <c r="H4" s="23">
        <v>24897</v>
      </c>
      <c r="I4" s="23">
        <v>26267</v>
      </c>
    </row>
    <row r="5" spans="1:10" ht="14.25" customHeight="1">
      <c r="A5" s="26">
        <v>23</v>
      </c>
      <c r="B5" s="1" t="s">
        <v>123</v>
      </c>
      <c r="C5" s="1" t="s">
        <v>466</v>
      </c>
      <c r="D5" s="20" t="s">
        <v>330</v>
      </c>
      <c r="E5" s="20" t="s">
        <v>424</v>
      </c>
      <c r="F5" s="54" t="s">
        <v>260</v>
      </c>
      <c r="G5" s="79">
        <v>20000</v>
      </c>
      <c r="H5" s="23">
        <v>25599</v>
      </c>
      <c r="I5" s="23">
        <v>25811</v>
      </c>
    </row>
    <row r="6" spans="1:10" ht="14.25" customHeight="1">
      <c r="A6" s="26">
        <v>36</v>
      </c>
      <c r="B6" s="1" t="s">
        <v>169</v>
      </c>
      <c r="C6" s="1" t="s">
        <v>168</v>
      </c>
      <c r="D6" s="20" t="s">
        <v>286</v>
      </c>
      <c r="E6" s="20" t="s">
        <v>166</v>
      </c>
      <c r="F6" s="54" t="s">
        <v>259</v>
      </c>
      <c r="G6" s="79">
        <v>20000</v>
      </c>
      <c r="H6" s="23">
        <v>26332</v>
      </c>
      <c r="I6" s="23">
        <v>26737</v>
      </c>
    </row>
    <row r="7" spans="1:10" ht="14.25" customHeight="1">
      <c r="A7" s="26">
        <v>11</v>
      </c>
      <c r="B7" s="1" t="s">
        <v>22</v>
      </c>
      <c r="C7" s="1" t="s">
        <v>20</v>
      </c>
      <c r="D7" s="20" t="s">
        <v>330</v>
      </c>
      <c r="E7" s="20" t="s">
        <v>424</v>
      </c>
      <c r="F7" s="54" t="s">
        <v>261</v>
      </c>
      <c r="G7" s="79">
        <v>8000</v>
      </c>
      <c r="H7" s="23">
        <v>25293</v>
      </c>
      <c r="I7" s="23">
        <v>25872</v>
      </c>
    </row>
    <row r="8" spans="1:10" ht="14.25" customHeight="1">
      <c r="A8" s="26">
        <v>183</v>
      </c>
      <c r="B8" s="1" t="s">
        <v>33</v>
      </c>
      <c r="C8" s="1" t="s">
        <v>34</v>
      </c>
      <c r="D8" s="20" t="s">
        <v>363</v>
      </c>
      <c r="E8" s="52" t="s">
        <v>424</v>
      </c>
      <c r="F8" s="54" t="s">
        <v>261</v>
      </c>
      <c r="G8" s="3">
        <v>17000</v>
      </c>
      <c r="H8" s="23">
        <v>37103</v>
      </c>
      <c r="I8" s="23" t="s">
        <v>499</v>
      </c>
    </row>
    <row r="9" spans="1:10" ht="14.25" customHeight="1">
      <c r="A9" s="26">
        <v>180</v>
      </c>
      <c r="B9" s="1" t="s">
        <v>497</v>
      </c>
      <c r="C9" s="1" t="s">
        <v>492</v>
      </c>
      <c r="D9" s="1" t="s">
        <v>424</v>
      </c>
      <c r="E9" s="20" t="s">
        <v>266</v>
      </c>
      <c r="F9" s="78" t="s">
        <v>261</v>
      </c>
      <c r="G9" s="80">
        <v>70000</v>
      </c>
      <c r="H9" s="23">
        <v>37042</v>
      </c>
      <c r="I9" s="23">
        <v>37225</v>
      </c>
    </row>
    <row r="10" spans="1:10" s="4" customFormat="1" ht="14.25" customHeight="1">
      <c r="A10" s="26">
        <v>146</v>
      </c>
      <c r="B10" s="5" t="s">
        <v>218</v>
      </c>
      <c r="C10" s="5" t="s">
        <v>103</v>
      </c>
      <c r="D10" s="20" t="s">
        <v>423</v>
      </c>
      <c r="E10" s="20" t="s">
        <v>422</v>
      </c>
      <c r="F10" s="55" t="s">
        <v>81</v>
      </c>
      <c r="G10" s="81">
        <v>3737</v>
      </c>
      <c r="H10" s="24">
        <v>34089</v>
      </c>
      <c r="I10" s="24">
        <v>34242</v>
      </c>
    </row>
    <row r="11" spans="1:10" s="4" customFormat="1" ht="14.25" customHeight="1">
      <c r="A11" s="26">
        <v>131</v>
      </c>
      <c r="B11" s="1" t="s">
        <v>55</v>
      </c>
      <c r="C11" s="1" t="s">
        <v>54</v>
      </c>
      <c r="D11" s="20" t="s">
        <v>328</v>
      </c>
      <c r="E11" s="20" t="s">
        <v>422</v>
      </c>
      <c r="F11" s="54" t="s">
        <v>76</v>
      </c>
      <c r="G11" s="79">
        <v>30000</v>
      </c>
      <c r="H11" s="23">
        <v>32355</v>
      </c>
      <c r="I11" s="23">
        <v>33481</v>
      </c>
    </row>
    <row r="12" spans="1:10" ht="14.25" customHeight="1">
      <c r="A12" s="26">
        <v>179</v>
      </c>
      <c r="B12" s="1" t="s">
        <v>35</v>
      </c>
      <c r="C12" s="1" t="s">
        <v>503</v>
      </c>
      <c r="D12" s="1" t="s">
        <v>424</v>
      </c>
      <c r="E12" s="20" t="s">
        <v>424</v>
      </c>
      <c r="F12" s="87" t="s">
        <v>260</v>
      </c>
      <c r="G12" s="79">
        <v>33354</v>
      </c>
      <c r="H12" s="24">
        <v>36860</v>
      </c>
      <c r="I12" s="24">
        <v>37287</v>
      </c>
      <c r="J12" s="23"/>
    </row>
    <row r="13" spans="1:10" ht="14.25" customHeight="1">
      <c r="A13" s="26">
        <v>137</v>
      </c>
      <c r="B13" s="1" t="s">
        <v>46</v>
      </c>
      <c r="C13" s="1" t="s">
        <v>45</v>
      </c>
      <c r="D13" s="20" t="s">
        <v>333</v>
      </c>
      <c r="E13" s="20" t="s">
        <v>424</v>
      </c>
      <c r="F13" s="54" t="s">
        <v>261</v>
      </c>
      <c r="G13" s="79">
        <v>19000</v>
      </c>
      <c r="H13" s="23">
        <v>33328</v>
      </c>
      <c r="I13" s="23">
        <v>33450</v>
      </c>
    </row>
    <row r="14" spans="1:10" s="4" customFormat="1" ht="14.25" customHeight="1">
      <c r="A14" s="26">
        <v>49</v>
      </c>
      <c r="B14" s="1" t="s">
        <v>188</v>
      </c>
      <c r="C14" s="1" t="s">
        <v>187</v>
      </c>
      <c r="D14" s="20" t="s">
        <v>363</v>
      </c>
      <c r="E14" s="20" t="s">
        <v>424</v>
      </c>
      <c r="F14" s="54" t="s">
        <v>75</v>
      </c>
      <c r="G14" s="79">
        <v>2475</v>
      </c>
      <c r="H14" s="23">
        <v>27119</v>
      </c>
      <c r="I14" s="23">
        <v>28306</v>
      </c>
    </row>
    <row r="15" spans="1:10" s="4" customFormat="1" ht="14.25" customHeight="1">
      <c r="A15" s="26">
        <v>175</v>
      </c>
      <c r="B15" s="1" t="s">
        <v>470</v>
      </c>
      <c r="C15" s="1" t="s">
        <v>485</v>
      </c>
      <c r="D15" s="20" t="s">
        <v>72</v>
      </c>
      <c r="E15" s="20" t="s">
        <v>422</v>
      </c>
      <c r="F15" s="54" t="s">
        <v>259</v>
      </c>
      <c r="G15" s="79">
        <v>23387</v>
      </c>
      <c r="H15" s="23">
        <v>36464</v>
      </c>
      <c r="I15" s="23">
        <v>36738</v>
      </c>
    </row>
    <row r="16" spans="1:10" ht="14.25" customHeight="1">
      <c r="A16" s="26">
        <v>3</v>
      </c>
      <c r="B16" s="1" t="s">
        <v>117</v>
      </c>
      <c r="C16" s="1" t="s">
        <v>116</v>
      </c>
      <c r="D16" s="20" t="s">
        <v>333</v>
      </c>
      <c r="E16" s="20" t="s">
        <v>424</v>
      </c>
      <c r="F16" s="54" t="s">
        <v>84</v>
      </c>
      <c r="G16" s="79">
        <v>12000</v>
      </c>
      <c r="H16" s="23">
        <v>24531</v>
      </c>
      <c r="I16" s="23">
        <v>26633</v>
      </c>
    </row>
    <row r="17" spans="1:9" ht="14.25" customHeight="1">
      <c r="A17" s="26">
        <v>83</v>
      </c>
      <c r="B17" s="1" t="s">
        <v>384</v>
      </c>
      <c r="C17" s="1" t="s">
        <v>405</v>
      </c>
      <c r="D17" s="20" t="s">
        <v>266</v>
      </c>
      <c r="E17" s="20" t="s">
        <v>266</v>
      </c>
      <c r="F17" s="54" t="s">
        <v>403</v>
      </c>
      <c r="G17" s="79">
        <v>35000</v>
      </c>
      <c r="H17" s="23">
        <v>28549</v>
      </c>
      <c r="I17" s="23">
        <v>28733</v>
      </c>
    </row>
    <row r="18" spans="1:9" ht="14.25" customHeight="1">
      <c r="A18" s="26">
        <v>93</v>
      </c>
      <c r="B18" s="2" t="s">
        <v>439</v>
      </c>
      <c r="C18" s="1" t="s">
        <v>519</v>
      </c>
      <c r="D18" s="20" t="s">
        <v>333</v>
      </c>
      <c r="E18" s="52" t="s">
        <v>424</v>
      </c>
      <c r="F18" s="60" t="s">
        <v>260</v>
      </c>
      <c r="G18" s="79">
        <v>26000</v>
      </c>
      <c r="H18" s="23">
        <v>29433</v>
      </c>
      <c r="I18" s="23">
        <v>29798</v>
      </c>
    </row>
    <row r="19" spans="1:9" ht="14.25" customHeight="1">
      <c r="A19" s="26">
        <v>149</v>
      </c>
      <c r="B19" s="1" t="s">
        <v>347</v>
      </c>
      <c r="C19" s="1" t="s">
        <v>219</v>
      </c>
      <c r="D19" s="20" t="s">
        <v>423</v>
      </c>
      <c r="E19" s="20" t="s">
        <v>422</v>
      </c>
      <c r="F19" s="54" t="s">
        <v>82</v>
      </c>
      <c r="G19" s="79">
        <v>16338</v>
      </c>
      <c r="H19" s="23">
        <v>34120</v>
      </c>
      <c r="I19" s="23">
        <v>34303</v>
      </c>
    </row>
    <row r="20" spans="1:9" s="4" customFormat="1" ht="14.25" customHeight="1">
      <c r="A20" s="26">
        <v>80</v>
      </c>
      <c r="B20" s="1" t="s">
        <v>293</v>
      </c>
      <c r="C20" s="1" t="s">
        <v>367</v>
      </c>
      <c r="D20" s="20" t="s">
        <v>363</v>
      </c>
      <c r="E20" s="20" t="s">
        <v>424</v>
      </c>
      <c r="F20" s="54" t="s">
        <v>75</v>
      </c>
      <c r="G20" s="79">
        <v>5135</v>
      </c>
      <c r="H20" s="23">
        <v>28215</v>
      </c>
      <c r="I20" s="23">
        <v>29890</v>
      </c>
    </row>
    <row r="21" spans="1:9" ht="14.25" customHeight="1">
      <c r="A21" s="26">
        <v>11</v>
      </c>
      <c r="B21" s="1" t="s">
        <v>21</v>
      </c>
      <c r="C21" s="1" t="s">
        <v>20</v>
      </c>
      <c r="D21" s="20" t="s">
        <v>330</v>
      </c>
      <c r="E21" s="20" t="s">
        <v>424</v>
      </c>
      <c r="F21" s="54" t="s">
        <v>261</v>
      </c>
      <c r="G21" s="79">
        <v>4000</v>
      </c>
      <c r="H21" s="23">
        <v>25293</v>
      </c>
      <c r="I21" s="23">
        <v>25872</v>
      </c>
    </row>
    <row r="22" spans="1:9" ht="14.25" customHeight="1">
      <c r="A22" s="26">
        <v>67</v>
      </c>
      <c r="B22" s="2" t="s">
        <v>436</v>
      </c>
      <c r="C22" s="1" t="s">
        <v>408</v>
      </c>
      <c r="D22" s="20" t="s">
        <v>333</v>
      </c>
      <c r="E22" s="52" t="s">
        <v>424</v>
      </c>
      <c r="F22" s="60" t="s">
        <v>260</v>
      </c>
      <c r="G22" s="79">
        <v>1912</v>
      </c>
      <c r="H22" s="23">
        <v>27880</v>
      </c>
      <c r="I22" s="23">
        <v>28337</v>
      </c>
    </row>
    <row r="23" spans="1:9" ht="14.25" customHeight="1">
      <c r="A23" s="26">
        <v>85</v>
      </c>
      <c r="B23" s="1" t="s">
        <v>355</v>
      </c>
      <c r="C23" s="1" t="s">
        <v>354</v>
      </c>
      <c r="D23" s="20" t="s">
        <v>363</v>
      </c>
      <c r="E23" s="20" t="s">
        <v>424</v>
      </c>
      <c r="F23" s="54" t="s">
        <v>79</v>
      </c>
      <c r="G23" s="79">
        <v>7100</v>
      </c>
      <c r="H23" s="23">
        <v>28763</v>
      </c>
      <c r="I23" s="23">
        <v>29036</v>
      </c>
    </row>
    <row r="24" spans="1:9" ht="14.25" customHeight="1">
      <c r="A24" s="26">
        <v>21</v>
      </c>
      <c r="B24" s="2" t="s">
        <v>443</v>
      </c>
      <c r="C24" s="1" t="s">
        <v>508</v>
      </c>
      <c r="D24" s="20" t="s">
        <v>328</v>
      </c>
      <c r="E24" s="52" t="s">
        <v>424</v>
      </c>
      <c r="F24" s="60" t="s">
        <v>259</v>
      </c>
      <c r="G24" s="79">
        <v>2000</v>
      </c>
      <c r="H24" s="23">
        <v>25599</v>
      </c>
      <c r="I24" s="23">
        <v>25811</v>
      </c>
    </row>
    <row r="25" spans="1:9" ht="14.25" customHeight="1">
      <c r="A25" s="26">
        <v>34</v>
      </c>
      <c r="B25" s="2" t="s">
        <v>442</v>
      </c>
      <c r="C25" s="1" t="s">
        <v>514</v>
      </c>
      <c r="D25" s="20" t="s">
        <v>363</v>
      </c>
      <c r="E25" s="52" t="s">
        <v>424</v>
      </c>
      <c r="F25" s="60" t="s">
        <v>261</v>
      </c>
      <c r="G25" s="79">
        <v>500</v>
      </c>
      <c r="H25" s="23">
        <v>25992</v>
      </c>
      <c r="I25" s="23">
        <v>26206</v>
      </c>
    </row>
    <row r="26" spans="1:9" ht="14.25" customHeight="1">
      <c r="A26" s="26">
        <v>177</v>
      </c>
      <c r="B26" s="2" t="s">
        <v>482</v>
      </c>
      <c r="C26" s="1" t="s">
        <v>487</v>
      </c>
      <c r="D26" s="20" t="s">
        <v>424</v>
      </c>
      <c r="E26" s="52" t="s">
        <v>424</v>
      </c>
      <c r="F26" s="60" t="s">
        <v>260</v>
      </c>
      <c r="G26" s="79">
        <v>7700</v>
      </c>
      <c r="H26" s="23">
        <v>36738</v>
      </c>
      <c r="I26" s="23">
        <v>36830</v>
      </c>
    </row>
    <row r="27" spans="1:9" ht="14.25" customHeight="1">
      <c r="A27" s="26">
        <v>182</v>
      </c>
      <c r="B27" s="1" t="s">
        <v>501</v>
      </c>
      <c r="C27" s="1" t="s">
        <v>493</v>
      </c>
      <c r="D27" s="20" t="s">
        <v>72</v>
      </c>
      <c r="E27" s="52" t="s">
        <v>422</v>
      </c>
      <c r="F27" s="54" t="s">
        <v>259</v>
      </c>
      <c r="G27" s="3">
        <v>10000</v>
      </c>
      <c r="H27" s="23">
        <v>37103</v>
      </c>
      <c r="I27" s="23" t="s">
        <v>499</v>
      </c>
    </row>
    <row r="28" spans="1:9" ht="14.25" customHeight="1">
      <c r="A28" s="26">
        <v>16</v>
      </c>
      <c r="B28" s="1" t="s">
        <v>130</v>
      </c>
      <c r="C28" s="1" t="s">
        <v>129</v>
      </c>
      <c r="D28" s="20" t="s">
        <v>328</v>
      </c>
      <c r="E28" s="20" t="s">
        <v>424</v>
      </c>
      <c r="F28" s="54" t="s">
        <v>83</v>
      </c>
      <c r="G28" s="79">
        <v>1850</v>
      </c>
      <c r="H28" s="23">
        <v>25262</v>
      </c>
      <c r="I28" s="23">
        <v>25537</v>
      </c>
    </row>
    <row r="29" spans="1:9" ht="14.25" customHeight="1">
      <c r="A29" s="26">
        <v>178</v>
      </c>
      <c r="B29" s="1" t="s">
        <v>484</v>
      </c>
      <c r="C29" s="1" t="s">
        <v>488</v>
      </c>
      <c r="D29" s="20" t="s">
        <v>424</v>
      </c>
      <c r="E29" s="20" t="s">
        <v>424</v>
      </c>
      <c r="F29" s="54" t="s">
        <v>260</v>
      </c>
      <c r="G29" s="79">
        <v>11350</v>
      </c>
      <c r="H29" s="23">
        <v>36738</v>
      </c>
      <c r="I29" s="23">
        <v>36830</v>
      </c>
    </row>
    <row r="30" spans="1:9" ht="14.25" customHeight="1">
      <c r="A30" s="26">
        <v>155</v>
      </c>
      <c r="B30" s="5" t="s">
        <v>374</v>
      </c>
      <c r="C30" s="5" t="s">
        <v>373</v>
      </c>
      <c r="D30" s="20" t="s">
        <v>423</v>
      </c>
      <c r="E30" s="20" t="s">
        <v>422</v>
      </c>
      <c r="F30" s="55" t="s">
        <v>80</v>
      </c>
      <c r="G30" s="81">
        <v>12650</v>
      </c>
      <c r="H30" s="24">
        <v>34699</v>
      </c>
      <c r="I30" s="24">
        <v>35033</v>
      </c>
    </row>
    <row r="31" spans="1:9" ht="14.25" customHeight="1">
      <c r="A31" s="26">
        <v>31</v>
      </c>
      <c r="B31" s="1" t="s">
        <v>345</v>
      </c>
      <c r="C31" s="1" t="s">
        <v>186</v>
      </c>
      <c r="D31" s="20" t="s">
        <v>423</v>
      </c>
      <c r="E31" s="20" t="s">
        <v>422</v>
      </c>
      <c r="F31" s="54" t="s">
        <v>74</v>
      </c>
      <c r="G31" s="79">
        <v>4000</v>
      </c>
      <c r="H31" s="23">
        <v>25992</v>
      </c>
      <c r="I31" s="23">
        <v>26206</v>
      </c>
    </row>
    <row r="32" spans="1:9" ht="14.25" customHeight="1">
      <c r="A32" s="26">
        <v>108</v>
      </c>
      <c r="B32" s="1" t="s">
        <v>375</v>
      </c>
      <c r="C32" s="1" t="s">
        <v>229</v>
      </c>
      <c r="D32" s="20" t="s">
        <v>423</v>
      </c>
      <c r="E32" s="20" t="s">
        <v>422</v>
      </c>
      <c r="F32" s="54" t="s">
        <v>76</v>
      </c>
      <c r="G32" s="79">
        <v>90400</v>
      </c>
      <c r="H32" s="23">
        <v>29982</v>
      </c>
      <c r="I32" s="23">
        <v>30102</v>
      </c>
    </row>
    <row r="33" spans="1:9" ht="14.25" customHeight="1">
      <c r="A33" s="26">
        <v>105</v>
      </c>
      <c r="B33" s="1" t="s">
        <v>375</v>
      </c>
      <c r="C33" s="1" t="s">
        <v>227</v>
      </c>
      <c r="D33" s="20" t="s">
        <v>423</v>
      </c>
      <c r="E33" s="20" t="s">
        <v>422</v>
      </c>
      <c r="F33" s="54" t="s">
        <v>76</v>
      </c>
      <c r="G33" s="79">
        <v>56000</v>
      </c>
      <c r="H33" s="23">
        <v>29859</v>
      </c>
      <c r="I33" s="23">
        <v>29951</v>
      </c>
    </row>
    <row r="34" spans="1:9" ht="14.25" customHeight="1">
      <c r="A34" s="26">
        <v>146</v>
      </c>
      <c r="B34" s="1" t="s">
        <v>444</v>
      </c>
      <c r="C34" s="1" t="s">
        <v>378</v>
      </c>
      <c r="D34" s="20" t="s">
        <v>423</v>
      </c>
      <c r="E34" s="20" t="s">
        <v>422</v>
      </c>
      <c r="F34" s="54" t="s">
        <v>261</v>
      </c>
      <c r="G34" s="79">
        <v>12935</v>
      </c>
      <c r="H34" s="23">
        <v>35946</v>
      </c>
      <c r="I34" s="23">
        <v>36068</v>
      </c>
    </row>
    <row r="35" spans="1:9" ht="14.25" customHeight="1">
      <c r="A35" s="26">
        <v>18</v>
      </c>
      <c r="B35" s="1" t="s">
        <v>344</v>
      </c>
      <c r="C35" s="1" t="s">
        <v>185</v>
      </c>
      <c r="D35" s="20" t="s">
        <v>423</v>
      </c>
      <c r="E35" s="20" t="s">
        <v>422</v>
      </c>
      <c r="F35" s="54" t="s">
        <v>73</v>
      </c>
      <c r="G35" s="79">
        <v>2700</v>
      </c>
      <c r="H35" s="23">
        <v>25293</v>
      </c>
      <c r="I35" s="23">
        <v>25446</v>
      </c>
    </row>
    <row r="36" spans="1:9" ht="14.25" customHeight="1">
      <c r="A36" s="26">
        <v>109</v>
      </c>
      <c r="B36" s="1" t="s">
        <v>243</v>
      </c>
      <c r="C36" s="1" t="s">
        <v>242</v>
      </c>
      <c r="D36" s="20" t="s">
        <v>330</v>
      </c>
      <c r="E36" s="20" t="s">
        <v>424</v>
      </c>
      <c r="F36" s="54" t="s">
        <v>258</v>
      </c>
      <c r="G36" s="79">
        <v>3150</v>
      </c>
      <c r="H36" s="23">
        <v>30163</v>
      </c>
      <c r="I36" s="23">
        <v>31777</v>
      </c>
    </row>
    <row r="37" spans="1:9" ht="14.25" customHeight="1">
      <c r="A37" s="26">
        <v>3</v>
      </c>
      <c r="B37" s="1" t="s">
        <v>120</v>
      </c>
      <c r="C37" s="1" t="s">
        <v>116</v>
      </c>
      <c r="D37" s="20" t="s">
        <v>333</v>
      </c>
      <c r="E37" s="20" t="s">
        <v>424</v>
      </c>
      <c r="F37" s="54" t="s">
        <v>84</v>
      </c>
      <c r="G37" s="79">
        <v>2650</v>
      </c>
      <c r="H37" s="23">
        <v>24531</v>
      </c>
      <c r="I37" s="23">
        <v>26633</v>
      </c>
    </row>
    <row r="38" spans="1:9" ht="14.25" customHeight="1">
      <c r="A38" s="26">
        <v>14</v>
      </c>
      <c r="B38" s="1" t="s">
        <v>128</v>
      </c>
      <c r="C38" s="1" t="s">
        <v>127</v>
      </c>
      <c r="D38" s="20" t="s">
        <v>333</v>
      </c>
      <c r="E38" s="20" t="s">
        <v>424</v>
      </c>
      <c r="F38" s="54" t="s">
        <v>451</v>
      </c>
      <c r="G38" s="79">
        <v>6000</v>
      </c>
      <c r="H38" s="23">
        <v>25262</v>
      </c>
      <c r="I38" s="23">
        <v>25415</v>
      </c>
    </row>
    <row r="39" spans="1:9" ht="14.25" customHeight="1">
      <c r="A39" s="26">
        <v>152</v>
      </c>
      <c r="B39" s="5" t="s">
        <v>528</v>
      </c>
      <c r="C39" s="5" t="s">
        <v>527</v>
      </c>
      <c r="D39" s="21" t="s">
        <v>332</v>
      </c>
      <c r="E39" s="20" t="s">
        <v>422</v>
      </c>
      <c r="F39" s="55" t="s">
        <v>261</v>
      </c>
      <c r="G39" s="81">
        <v>55000</v>
      </c>
      <c r="H39" s="24">
        <v>34212</v>
      </c>
      <c r="I39" s="23">
        <v>34515</v>
      </c>
    </row>
    <row r="40" spans="1:9" ht="14.25" customHeight="1">
      <c r="A40" s="26">
        <v>142</v>
      </c>
      <c r="B40" s="1" t="s">
        <v>162</v>
      </c>
      <c r="C40" s="1" t="s">
        <v>161</v>
      </c>
      <c r="D40" s="20" t="s">
        <v>330</v>
      </c>
      <c r="E40" s="20" t="s">
        <v>424</v>
      </c>
      <c r="F40" s="54" t="s">
        <v>260</v>
      </c>
      <c r="G40" s="79">
        <v>7800</v>
      </c>
      <c r="H40" s="23">
        <v>33724</v>
      </c>
      <c r="I40" s="23">
        <v>34365</v>
      </c>
    </row>
    <row r="41" spans="1:9">
      <c r="A41" s="26">
        <v>3</v>
      </c>
      <c r="B41" s="1" t="s">
        <v>122</v>
      </c>
      <c r="C41" s="1" t="s">
        <v>116</v>
      </c>
      <c r="D41" s="20" t="s">
        <v>330</v>
      </c>
      <c r="E41" s="20" t="s">
        <v>424</v>
      </c>
      <c r="F41" s="54" t="s">
        <v>84</v>
      </c>
      <c r="G41" s="79">
        <v>11750</v>
      </c>
      <c r="H41" s="23">
        <v>24531</v>
      </c>
      <c r="I41" s="23">
        <v>26633</v>
      </c>
    </row>
    <row r="42" spans="1:9">
      <c r="A42" s="26">
        <v>121</v>
      </c>
      <c r="B42" s="1" t="s">
        <v>122</v>
      </c>
      <c r="C42" s="1" t="s">
        <v>523</v>
      </c>
      <c r="D42" s="20" t="s">
        <v>424</v>
      </c>
      <c r="E42" s="20" t="s">
        <v>424</v>
      </c>
      <c r="F42" s="54" t="s">
        <v>432</v>
      </c>
      <c r="G42" s="79">
        <v>8900</v>
      </c>
      <c r="H42" s="23">
        <v>31655</v>
      </c>
      <c r="I42" s="23">
        <v>34942</v>
      </c>
    </row>
    <row r="43" spans="1:9">
      <c r="A43" s="26">
        <v>159</v>
      </c>
      <c r="B43" s="1" t="s">
        <v>122</v>
      </c>
      <c r="C43" s="1" t="s">
        <v>426</v>
      </c>
      <c r="D43" s="20" t="s">
        <v>424</v>
      </c>
      <c r="E43" s="20" t="s">
        <v>424</v>
      </c>
      <c r="F43" s="54" t="s">
        <v>425</v>
      </c>
      <c r="G43" s="79">
        <v>7458</v>
      </c>
      <c r="H43" s="23">
        <v>34871</v>
      </c>
      <c r="I43" s="23" t="s">
        <v>264</v>
      </c>
    </row>
    <row r="44" spans="1:9">
      <c r="A44" s="26">
        <v>84</v>
      </c>
      <c r="B44" s="2" t="s">
        <v>122</v>
      </c>
      <c r="C44" s="1" t="s">
        <v>412</v>
      </c>
      <c r="D44" s="20" t="s">
        <v>424</v>
      </c>
      <c r="E44" s="52" t="s">
        <v>424</v>
      </c>
      <c r="F44" s="60" t="s">
        <v>260</v>
      </c>
      <c r="G44" s="79">
        <v>3124</v>
      </c>
      <c r="H44" s="23">
        <v>28549</v>
      </c>
      <c r="I44" s="23">
        <v>28733</v>
      </c>
    </row>
    <row r="45" spans="1:9">
      <c r="A45" s="26">
        <v>12</v>
      </c>
      <c r="B45" s="2" t="s">
        <v>441</v>
      </c>
      <c r="C45" s="1" t="s">
        <v>394</v>
      </c>
      <c r="D45" s="20" t="s">
        <v>424</v>
      </c>
      <c r="E45" s="52" t="s">
        <v>424</v>
      </c>
      <c r="F45" s="60" t="s">
        <v>260</v>
      </c>
      <c r="G45" s="79">
        <v>7972</v>
      </c>
      <c r="H45" s="23">
        <v>25293</v>
      </c>
      <c r="I45" s="23">
        <v>26237</v>
      </c>
    </row>
    <row r="46" spans="1:9">
      <c r="A46" s="26">
        <v>4</v>
      </c>
      <c r="B46" s="2" t="s">
        <v>441</v>
      </c>
      <c r="C46" s="1" t="s">
        <v>390</v>
      </c>
      <c r="D46" s="20" t="s">
        <v>424</v>
      </c>
      <c r="E46" s="52" t="s">
        <v>424</v>
      </c>
      <c r="F46" s="60" t="s">
        <v>259</v>
      </c>
      <c r="G46" s="79">
        <v>2000</v>
      </c>
      <c r="H46" s="23">
        <v>24531</v>
      </c>
      <c r="I46" s="23">
        <v>24531</v>
      </c>
    </row>
    <row r="47" spans="1:9" ht="14.25" customHeight="1">
      <c r="A47" s="26">
        <v>133</v>
      </c>
      <c r="B47" s="1" t="s">
        <v>157</v>
      </c>
      <c r="C47" s="1" t="s">
        <v>156</v>
      </c>
      <c r="D47" s="20" t="s">
        <v>286</v>
      </c>
      <c r="E47" s="20" t="s">
        <v>111</v>
      </c>
      <c r="F47" s="54" t="s">
        <v>80</v>
      </c>
      <c r="G47" s="79">
        <v>118000</v>
      </c>
      <c r="H47" s="23">
        <v>32598</v>
      </c>
      <c r="I47" s="23">
        <v>33572</v>
      </c>
    </row>
    <row r="48" spans="1:9" ht="14.25" customHeight="1">
      <c r="A48" s="26">
        <v>7</v>
      </c>
      <c r="B48" s="1" t="s">
        <v>132</v>
      </c>
      <c r="C48" s="1" t="s">
        <v>131</v>
      </c>
      <c r="D48" s="20" t="s">
        <v>424</v>
      </c>
      <c r="E48" s="20" t="s">
        <v>422</v>
      </c>
      <c r="F48" s="54" t="s">
        <v>258</v>
      </c>
      <c r="G48" s="79">
        <v>4000</v>
      </c>
      <c r="H48" s="23">
        <v>25293</v>
      </c>
      <c r="I48" s="23">
        <v>25902</v>
      </c>
    </row>
    <row r="49" spans="1:9" ht="14.25" customHeight="1">
      <c r="A49" s="26">
        <v>92</v>
      </c>
      <c r="B49" s="1" t="s">
        <v>357</v>
      </c>
      <c r="C49" s="1" t="s">
        <v>356</v>
      </c>
      <c r="D49" s="20" t="s">
        <v>330</v>
      </c>
      <c r="E49" s="20" t="s">
        <v>424</v>
      </c>
      <c r="F49" s="54" t="s">
        <v>260</v>
      </c>
      <c r="G49" s="79">
        <v>15750</v>
      </c>
      <c r="H49" s="23">
        <v>29433</v>
      </c>
      <c r="I49" s="23">
        <v>30224</v>
      </c>
    </row>
    <row r="50" spans="1:9" ht="14.25" customHeight="1">
      <c r="A50" s="26">
        <v>97</v>
      </c>
      <c r="B50" s="1" t="s">
        <v>357</v>
      </c>
      <c r="C50" s="1" t="s">
        <v>358</v>
      </c>
      <c r="D50" s="20" t="s">
        <v>330</v>
      </c>
      <c r="E50" s="20" t="s">
        <v>424</v>
      </c>
      <c r="F50" s="54" t="s">
        <v>261</v>
      </c>
      <c r="G50" s="79">
        <v>5500</v>
      </c>
      <c r="H50" s="23">
        <v>29645</v>
      </c>
      <c r="I50" s="23">
        <v>29829</v>
      </c>
    </row>
    <row r="51" spans="1:9" ht="14.25" customHeight="1">
      <c r="A51" s="26">
        <v>136</v>
      </c>
      <c r="B51" s="1" t="s">
        <v>44</v>
      </c>
      <c r="C51" s="1" t="s">
        <v>475</v>
      </c>
      <c r="D51" s="20" t="s">
        <v>330</v>
      </c>
      <c r="E51" s="20" t="s">
        <v>424</v>
      </c>
      <c r="F51" s="54" t="s">
        <v>79</v>
      </c>
      <c r="G51" s="79">
        <v>50000</v>
      </c>
      <c r="H51" s="23">
        <v>33269</v>
      </c>
      <c r="I51" s="23">
        <v>33542</v>
      </c>
    </row>
    <row r="52" spans="1:9" ht="14.25" customHeight="1">
      <c r="A52" s="26">
        <v>132</v>
      </c>
      <c r="B52" s="1" t="s">
        <v>134</v>
      </c>
      <c r="C52" s="1" t="s">
        <v>139</v>
      </c>
      <c r="D52" s="20" t="s">
        <v>330</v>
      </c>
      <c r="E52" s="20" t="s">
        <v>424</v>
      </c>
      <c r="F52" s="54" t="s">
        <v>260</v>
      </c>
      <c r="G52" s="79">
        <v>230000</v>
      </c>
      <c r="H52" s="23">
        <v>32659</v>
      </c>
      <c r="I52" s="23">
        <v>33938</v>
      </c>
    </row>
    <row r="53" spans="1:9" ht="14.25" customHeight="1">
      <c r="A53" s="26">
        <v>122</v>
      </c>
      <c r="B53" s="1" t="s">
        <v>134</v>
      </c>
      <c r="C53" s="1" t="s">
        <v>247</v>
      </c>
      <c r="D53" s="20" t="s">
        <v>330</v>
      </c>
      <c r="E53" s="20" t="s">
        <v>424</v>
      </c>
      <c r="F53" s="54" t="s">
        <v>260</v>
      </c>
      <c r="G53" s="79">
        <v>30000</v>
      </c>
      <c r="H53" s="23">
        <v>31624</v>
      </c>
      <c r="I53" s="23">
        <v>31836</v>
      </c>
    </row>
    <row r="54" spans="1:9" ht="14.25" customHeight="1">
      <c r="A54" s="26">
        <v>49</v>
      </c>
      <c r="B54" s="1" t="s">
        <v>237</v>
      </c>
      <c r="C54" s="1" t="s">
        <v>187</v>
      </c>
      <c r="D54" s="20" t="s">
        <v>330</v>
      </c>
      <c r="E54" s="20" t="s">
        <v>424</v>
      </c>
      <c r="F54" s="54" t="s">
        <v>75</v>
      </c>
      <c r="G54" s="79">
        <v>3000</v>
      </c>
      <c r="H54" s="23">
        <v>27119</v>
      </c>
      <c r="I54" s="23">
        <v>28459</v>
      </c>
    </row>
    <row r="55" spans="1:9" ht="14.25" customHeight="1">
      <c r="A55" s="26">
        <v>49</v>
      </c>
      <c r="B55" s="1" t="s">
        <v>236</v>
      </c>
      <c r="C55" s="1" t="s">
        <v>187</v>
      </c>
      <c r="D55" s="20" t="s">
        <v>330</v>
      </c>
      <c r="E55" s="20" t="s">
        <v>424</v>
      </c>
      <c r="F55" s="54" t="s">
        <v>75</v>
      </c>
      <c r="G55" s="79">
        <v>1000</v>
      </c>
      <c r="H55" s="23">
        <v>27119</v>
      </c>
      <c r="I55" s="23">
        <v>28306</v>
      </c>
    </row>
    <row r="56" spans="1:9" ht="14.25" customHeight="1">
      <c r="A56" s="26">
        <v>49</v>
      </c>
      <c r="B56" s="1" t="s">
        <v>235</v>
      </c>
      <c r="C56" s="1" t="s">
        <v>187</v>
      </c>
      <c r="D56" s="20" t="s">
        <v>330</v>
      </c>
      <c r="E56" s="20" t="s">
        <v>424</v>
      </c>
      <c r="F56" s="54" t="s">
        <v>75</v>
      </c>
      <c r="G56" s="79">
        <v>5600</v>
      </c>
      <c r="H56" s="23">
        <v>27119</v>
      </c>
      <c r="I56" s="23">
        <v>28733</v>
      </c>
    </row>
    <row r="57" spans="1:9" ht="14.25" customHeight="1">
      <c r="A57" s="26">
        <v>30</v>
      </c>
      <c r="B57" s="1" t="s">
        <v>25</v>
      </c>
      <c r="C57" s="1" t="s">
        <v>365</v>
      </c>
      <c r="D57" s="20" t="s">
        <v>330</v>
      </c>
      <c r="E57" s="20" t="s">
        <v>424</v>
      </c>
      <c r="F57" s="54" t="s">
        <v>261</v>
      </c>
      <c r="G57" s="79">
        <v>23330</v>
      </c>
      <c r="H57" s="23">
        <v>25992</v>
      </c>
      <c r="I57" s="23">
        <v>26603</v>
      </c>
    </row>
    <row r="58" spans="1:9" ht="14.25" customHeight="1">
      <c r="A58" s="26">
        <v>111</v>
      </c>
      <c r="B58" s="1" t="s">
        <v>25</v>
      </c>
      <c r="C58" s="1" t="s">
        <v>245</v>
      </c>
      <c r="D58" s="20" t="s">
        <v>330</v>
      </c>
      <c r="E58" s="20" t="s">
        <v>424</v>
      </c>
      <c r="F58" s="54" t="s">
        <v>79</v>
      </c>
      <c r="G58" s="79">
        <v>15000</v>
      </c>
      <c r="H58" s="23">
        <v>30316</v>
      </c>
      <c r="I58" s="23" t="s">
        <v>264</v>
      </c>
    </row>
    <row r="59" spans="1:9">
      <c r="A59" s="26">
        <v>160</v>
      </c>
      <c r="B59" s="1" t="s">
        <v>278</v>
      </c>
      <c r="C59" s="1" t="s">
        <v>476</v>
      </c>
      <c r="D59" s="20" t="s">
        <v>330</v>
      </c>
      <c r="E59" s="20" t="s">
        <v>424</v>
      </c>
      <c r="F59" s="54" t="s">
        <v>261</v>
      </c>
      <c r="G59" s="79">
        <v>115000</v>
      </c>
      <c r="H59" s="23">
        <v>35064</v>
      </c>
      <c r="I59" s="23">
        <v>36129</v>
      </c>
    </row>
    <row r="60" spans="1:9">
      <c r="A60" s="26">
        <v>171</v>
      </c>
      <c r="B60" s="1" t="s">
        <v>278</v>
      </c>
      <c r="C60" s="1" t="s">
        <v>477</v>
      </c>
      <c r="D60" s="20" t="s">
        <v>330</v>
      </c>
      <c r="E60" s="20" t="s">
        <v>424</v>
      </c>
      <c r="F60" s="54" t="s">
        <v>261</v>
      </c>
      <c r="G60" s="79">
        <v>25200</v>
      </c>
      <c r="H60" s="23">
        <v>36068</v>
      </c>
      <c r="I60" s="23">
        <v>36129</v>
      </c>
    </row>
    <row r="61" spans="1:9">
      <c r="A61" s="26">
        <v>174</v>
      </c>
      <c r="B61" s="1" t="s">
        <v>278</v>
      </c>
      <c r="C61" s="1" t="s">
        <v>468</v>
      </c>
      <c r="D61" s="20" t="s">
        <v>330</v>
      </c>
      <c r="E61" s="20" t="s">
        <v>424</v>
      </c>
      <c r="F61" s="54" t="s">
        <v>261</v>
      </c>
      <c r="G61" s="79">
        <v>200000</v>
      </c>
      <c r="H61" s="23">
        <v>36341</v>
      </c>
      <c r="I61" s="23">
        <v>37071</v>
      </c>
    </row>
    <row r="62" spans="1:9" ht="14.25" customHeight="1">
      <c r="A62" s="26">
        <v>184</v>
      </c>
      <c r="B62" s="1" t="s">
        <v>278</v>
      </c>
      <c r="C62" s="1" t="s">
        <v>32</v>
      </c>
      <c r="D62" s="20" t="s">
        <v>330</v>
      </c>
      <c r="E62" s="52" t="s">
        <v>424</v>
      </c>
      <c r="F62" s="54" t="s">
        <v>261</v>
      </c>
      <c r="G62" s="3">
        <v>162000</v>
      </c>
      <c r="H62" s="23">
        <v>37103</v>
      </c>
      <c r="I62" s="23">
        <v>37833</v>
      </c>
    </row>
    <row r="63" spans="1:9" ht="14.25" customHeight="1">
      <c r="A63" s="26">
        <v>3</v>
      </c>
      <c r="B63" s="1" t="s">
        <v>118</v>
      </c>
      <c r="C63" s="1" t="s">
        <v>116</v>
      </c>
      <c r="D63" s="20" t="s">
        <v>328</v>
      </c>
      <c r="E63" s="20" t="s">
        <v>424</v>
      </c>
      <c r="F63" s="54" t="s">
        <v>84</v>
      </c>
      <c r="G63" s="79">
        <v>7000</v>
      </c>
      <c r="H63" s="23">
        <v>24531</v>
      </c>
      <c r="I63" s="23">
        <v>26633</v>
      </c>
    </row>
    <row r="64" spans="1:9">
      <c r="A64" s="26">
        <v>64</v>
      </c>
      <c r="B64" s="1" t="s">
        <v>350</v>
      </c>
      <c r="C64" s="1" t="s">
        <v>349</v>
      </c>
      <c r="D64" s="20" t="s">
        <v>330</v>
      </c>
      <c r="E64" s="20" t="s">
        <v>424</v>
      </c>
      <c r="F64" s="54" t="s">
        <v>79</v>
      </c>
      <c r="G64" s="79">
        <v>5000</v>
      </c>
      <c r="H64" s="23">
        <v>27514</v>
      </c>
      <c r="I64" s="23">
        <v>27728</v>
      </c>
    </row>
    <row r="65" spans="1:9" ht="14.25" customHeight="1">
      <c r="A65" s="26">
        <v>131</v>
      </c>
      <c r="B65" s="1" t="s">
        <v>138</v>
      </c>
      <c r="C65" s="1" t="s">
        <v>137</v>
      </c>
      <c r="D65" s="20" t="s">
        <v>330</v>
      </c>
      <c r="E65" s="20" t="s">
        <v>424</v>
      </c>
      <c r="F65" s="54" t="s">
        <v>79</v>
      </c>
      <c r="G65" s="79">
        <v>238829</v>
      </c>
      <c r="H65" s="23">
        <v>32598</v>
      </c>
      <c r="I65" s="23">
        <v>34515</v>
      </c>
    </row>
    <row r="66" spans="1:9" ht="14.25" customHeight="1">
      <c r="A66" s="26">
        <v>110</v>
      </c>
      <c r="B66" s="1" t="s">
        <v>135</v>
      </c>
      <c r="C66" s="1" t="s">
        <v>136</v>
      </c>
      <c r="D66" s="20" t="s">
        <v>330</v>
      </c>
      <c r="E66" s="20" t="s">
        <v>424</v>
      </c>
      <c r="F66" s="54" t="s">
        <v>76</v>
      </c>
      <c r="G66" s="79">
        <v>147653</v>
      </c>
      <c r="H66" s="23">
        <v>32233</v>
      </c>
      <c r="I66" s="23">
        <v>36129</v>
      </c>
    </row>
    <row r="67" spans="1:9" ht="14.25" customHeight="1">
      <c r="A67" s="26">
        <v>158</v>
      </c>
      <c r="B67" s="1" t="s">
        <v>135</v>
      </c>
      <c r="C67" s="1" t="s">
        <v>225</v>
      </c>
      <c r="D67" s="20" t="s">
        <v>330</v>
      </c>
      <c r="E67" s="20" t="s">
        <v>424</v>
      </c>
      <c r="F67" s="54" t="s">
        <v>79</v>
      </c>
      <c r="G67" s="79">
        <v>7500</v>
      </c>
      <c r="H67" s="23">
        <v>35795</v>
      </c>
      <c r="I67" s="23">
        <v>36494</v>
      </c>
    </row>
    <row r="68" spans="1:9" ht="14.25" customHeight="1">
      <c r="A68" s="26">
        <v>110</v>
      </c>
      <c r="B68" s="1" t="s">
        <v>135</v>
      </c>
      <c r="C68" s="1" t="s">
        <v>369</v>
      </c>
      <c r="D68" s="20" t="s">
        <v>330</v>
      </c>
      <c r="E68" s="20" t="s">
        <v>424</v>
      </c>
      <c r="F68" s="54" t="s">
        <v>76</v>
      </c>
      <c r="G68" s="79">
        <v>2300</v>
      </c>
      <c r="H68" s="23">
        <v>31836</v>
      </c>
      <c r="I68" s="23">
        <v>32020</v>
      </c>
    </row>
    <row r="69" spans="1:9" ht="14.25" customHeight="1">
      <c r="A69" s="26">
        <v>71</v>
      </c>
      <c r="B69" s="1" t="s">
        <v>113</v>
      </c>
      <c r="C69" s="1" t="s">
        <v>8</v>
      </c>
      <c r="D69" s="20" t="s">
        <v>286</v>
      </c>
      <c r="E69" s="20" t="s">
        <v>111</v>
      </c>
      <c r="F69" s="54" t="s">
        <v>258</v>
      </c>
      <c r="G69" s="79">
        <v>12000</v>
      </c>
      <c r="H69" s="23">
        <v>27911</v>
      </c>
      <c r="I69" s="23">
        <v>28670</v>
      </c>
    </row>
    <row r="70" spans="1:9" ht="14.25" customHeight="1">
      <c r="A70" s="26">
        <v>54</v>
      </c>
      <c r="B70" s="1" t="s">
        <v>113</v>
      </c>
      <c r="C70" s="1" t="s">
        <v>112</v>
      </c>
      <c r="D70" s="20" t="s">
        <v>286</v>
      </c>
      <c r="E70" s="20" t="s">
        <v>111</v>
      </c>
      <c r="F70" s="54" t="s">
        <v>259</v>
      </c>
      <c r="G70" s="79">
        <v>7000</v>
      </c>
      <c r="H70" s="23">
        <v>27241</v>
      </c>
      <c r="I70" s="23">
        <v>27940</v>
      </c>
    </row>
    <row r="71" spans="1:9" ht="14.25" customHeight="1">
      <c r="A71" s="26">
        <v>72</v>
      </c>
      <c r="B71" s="1" t="s">
        <v>113</v>
      </c>
      <c r="C71" s="1" t="s">
        <v>401</v>
      </c>
      <c r="D71" s="20" t="s">
        <v>286</v>
      </c>
      <c r="E71" s="20" t="s">
        <v>111</v>
      </c>
      <c r="F71" s="54" t="s">
        <v>79</v>
      </c>
      <c r="G71" s="79">
        <v>4000</v>
      </c>
      <c r="H71" s="23">
        <v>28003</v>
      </c>
      <c r="I71" s="23">
        <v>28733</v>
      </c>
    </row>
    <row r="72" spans="1:9" ht="14.25" customHeight="1">
      <c r="A72" s="26">
        <v>78</v>
      </c>
      <c r="B72" s="1" t="s">
        <v>215</v>
      </c>
      <c r="C72" s="1" t="s">
        <v>214</v>
      </c>
      <c r="D72" s="20" t="s">
        <v>286</v>
      </c>
      <c r="E72" s="20" t="s">
        <v>166</v>
      </c>
      <c r="F72" s="54" t="s">
        <v>79</v>
      </c>
      <c r="G72" s="79">
        <v>15000</v>
      </c>
      <c r="H72" s="23">
        <v>28047</v>
      </c>
      <c r="I72" s="23">
        <v>28351</v>
      </c>
    </row>
    <row r="73" spans="1:9" ht="14.25" customHeight="1">
      <c r="A73" s="26">
        <v>40</v>
      </c>
      <c r="B73" s="1" t="s">
        <v>53</v>
      </c>
      <c r="C73" s="1" t="s">
        <v>52</v>
      </c>
      <c r="D73" s="20" t="s">
        <v>286</v>
      </c>
      <c r="E73" s="20" t="s">
        <v>166</v>
      </c>
      <c r="F73" s="54" t="s">
        <v>260</v>
      </c>
      <c r="G73" s="79">
        <v>14989</v>
      </c>
      <c r="H73" s="23">
        <v>26784</v>
      </c>
      <c r="I73" s="23">
        <v>26967</v>
      </c>
    </row>
    <row r="74" spans="1:9" ht="14.25" customHeight="1">
      <c r="A74" s="26">
        <v>163</v>
      </c>
      <c r="B74" s="1" t="s">
        <v>280</v>
      </c>
      <c r="C74" s="1" t="s">
        <v>279</v>
      </c>
      <c r="D74" s="20" t="s">
        <v>328</v>
      </c>
      <c r="E74" s="20" t="s">
        <v>424</v>
      </c>
      <c r="F74" s="54" t="s">
        <v>258</v>
      </c>
      <c r="G74" s="79">
        <v>30000</v>
      </c>
      <c r="H74" s="23">
        <v>35369</v>
      </c>
      <c r="I74" s="23">
        <v>35764</v>
      </c>
    </row>
    <row r="75" spans="1:9" ht="14.25" customHeight="1">
      <c r="A75" s="26">
        <v>27</v>
      </c>
      <c r="B75" s="1" t="s">
        <v>167</v>
      </c>
      <c r="C75" s="1" t="s">
        <v>165</v>
      </c>
      <c r="D75" s="20" t="s">
        <v>286</v>
      </c>
      <c r="E75" s="20" t="s">
        <v>166</v>
      </c>
      <c r="F75" s="54" t="s">
        <v>79</v>
      </c>
      <c r="G75" s="79">
        <v>56547</v>
      </c>
      <c r="H75" s="23">
        <v>25811</v>
      </c>
      <c r="I75" s="23">
        <v>26937</v>
      </c>
    </row>
    <row r="76" spans="1:9" ht="14.25" customHeight="1">
      <c r="A76" s="26">
        <v>59</v>
      </c>
      <c r="B76" s="1" t="s">
        <v>307</v>
      </c>
      <c r="C76" s="1" t="s">
        <v>289</v>
      </c>
      <c r="D76" s="20" t="s">
        <v>286</v>
      </c>
      <c r="E76" s="20" t="s">
        <v>166</v>
      </c>
      <c r="F76" s="54" t="s">
        <v>260</v>
      </c>
      <c r="G76" s="79">
        <v>36000</v>
      </c>
      <c r="H76" s="23">
        <v>27637</v>
      </c>
      <c r="I76" s="23">
        <v>27910</v>
      </c>
    </row>
    <row r="77" spans="1:9">
      <c r="A77" s="26">
        <v>46</v>
      </c>
      <c r="B77" s="1" t="s">
        <v>24</v>
      </c>
      <c r="C77" s="1" t="s">
        <v>224</v>
      </c>
      <c r="D77" s="20" t="s">
        <v>328</v>
      </c>
      <c r="E77" s="20" t="s">
        <v>424</v>
      </c>
      <c r="F77" s="54" t="s">
        <v>79</v>
      </c>
      <c r="G77" s="79">
        <v>8000</v>
      </c>
      <c r="H77" s="23">
        <v>31836</v>
      </c>
      <c r="I77" s="23">
        <v>32050</v>
      </c>
    </row>
    <row r="78" spans="1:9" ht="14.25" customHeight="1">
      <c r="A78" s="26">
        <v>10</v>
      </c>
      <c r="B78" s="1" t="s">
        <v>24</v>
      </c>
      <c r="C78" s="1" t="s">
        <v>23</v>
      </c>
      <c r="D78" s="20" t="s">
        <v>328</v>
      </c>
      <c r="E78" s="20" t="s">
        <v>424</v>
      </c>
      <c r="F78" s="54" t="s">
        <v>79</v>
      </c>
      <c r="G78" s="79">
        <v>5300</v>
      </c>
      <c r="H78" s="23">
        <v>25658</v>
      </c>
      <c r="I78" s="23">
        <v>25841</v>
      </c>
    </row>
    <row r="79" spans="1:9">
      <c r="A79" s="26">
        <v>36</v>
      </c>
      <c r="B79" s="1" t="s">
        <v>24</v>
      </c>
      <c r="C79" s="1" t="s">
        <v>110</v>
      </c>
      <c r="D79" s="20" t="s">
        <v>328</v>
      </c>
      <c r="E79" s="20" t="s">
        <v>424</v>
      </c>
      <c r="F79" s="54" t="s">
        <v>79</v>
      </c>
      <c r="G79" s="79">
        <v>1250</v>
      </c>
      <c r="H79" s="23">
        <v>26358</v>
      </c>
      <c r="I79" s="23">
        <v>26968</v>
      </c>
    </row>
    <row r="80" spans="1:9" ht="14.25" customHeight="1">
      <c r="A80" s="26">
        <v>60</v>
      </c>
      <c r="B80" s="1" t="s">
        <v>303</v>
      </c>
      <c r="C80" s="1" t="s">
        <v>207</v>
      </c>
      <c r="D80" s="20" t="s">
        <v>286</v>
      </c>
      <c r="E80" s="20" t="s">
        <v>166</v>
      </c>
      <c r="F80" s="54" t="s">
        <v>260</v>
      </c>
      <c r="G80" s="79">
        <v>102000</v>
      </c>
      <c r="H80" s="23">
        <v>27676</v>
      </c>
      <c r="I80" s="23">
        <v>28063</v>
      </c>
    </row>
    <row r="81" spans="1:9" ht="14.25" customHeight="1">
      <c r="A81" s="26">
        <v>61</v>
      </c>
      <c r="B81" s="1" t="s">
        <v>303</v>
      </c>
      <c r="C81" s="1" t="s">
        <v>209</v>
      </c>
      <c r="D81" s="20" t="s">
        <v>286</v>
      </c>
      <c r="E81" s="20" t="s">
        <v>166</v>
      </c>
      <c r="F81" s="54" t="s">
        <v>260</v>
      </c>
      <c r="G81" s="79">
        <v>39678</v>
      </c>
      <c r="H81" s="23">
        <v>27698</v>
      </c>
      <c r="I81" s="23">
        <v>28158</v>
      </c>
    </row>
    <row r="82" spans="1:9" ht="14.25" customHeight="1">
      <c r="A82" s="26">
        <v>75</v>
      </c>
      <c r="B82" s="1" t="s">
        <v>303</v>
      </c>
      <c r="C82" s="1" t="s">
        <v>288</v>
      </c>
      <c r="D82" s="20" t="s">
        <v>286</v>
      </c>
      <c r="E82" s="20" t="s">
        <v>166</v>
      </c>
      <c r="F82" s="54" t="s">
        <v>260</v>
      </c>
      <c r="G82" s="79">
        <v>26769</v>
      </c>
      <c r="H82" s="23">
        <v>28125</v>
      </c>
      <c r="I82" s="23">
        <v>28459</v>
      </c>
    </row>
    <row r="83" spans="1:9" ht="14.25" customHeight="1">
      <c r="A83" s="26">
        <v>56</v>
      </c>
      <c r="B83" s="1" t="s">
        <v>303</v>
      </c>
      <c r="C83" s="1" t="s">
        <v>287</v>
      </c>
      <c r="D83" s="20" t="s">
        <v>286</v>
      </c>
      <c r="E83" s="20" t="s">
        <v>166</v>
      </c>
      <c r="F83" s="54" t="s">
        <v>260</v>
      </c>
      <c r="G83" s="79">
        <v>26589</v>
      </c>
      <c r="H83" s="23">
        <v>27394</v>
      </c>
      <c r="I83" s="23">
        <v>27728</v>
      </c>
    </row>
    <row r="84" spans="1:9" ht="14.25" customHeight="1">
      <c r="A84" s="26">
        <v>44</v>
      </c>
      <c r="B84" s="1" t="s">
        <v>66</v>
      </c>
      <c r="C84" s="1" t="s">
        <v>65</v>
      </c>
      <c r="D84" s="20" t="s">
        <v>286</v>
      </c>
      <c r="E84" s="20" t="s">
        <v>166</v>
      </c>
      <c r="F84" s="54" t="s">
        <v>260</v>
      </c>
      <c r="G84" s="79">
        <v>16000</v>
      </c>
      <c r="H84" s="23">
        <v>26937</v>
      </c>
      <c r="I84" s="23">
        <v>27301</v>
      </c>
    </row>
    <row r="85" spans="1:9" ht="14.25" customHeight="1">
      <c r="A85" s="26">
        <v>55</v>
      </c>
      <c r="B85" s="1" t="s">
        <v>66</v>
      </c>
      <c r="C85" s="1" t="s">
        <v>70</v>
      </c>
      <c r="D85" s="20" t="s">
        <v>286</v>
      </c>
      <c r="E85" s="20" t="s">
        <v>166</v>
      </c>
      <c r="F85" s="54" t="s">
        <v>260</v>
      </c>
      <c r="G85" s="79">
        <v>4000</v>
      </c>
      <c r="H85" s="23">
        <v>27180</v>
      </c>
      <c r="I85" s="23">
        <v>27331</v>
      </c>
    </row>
    <row r="86" spans="1:9" ht="14.25" customHeight="1">
      <c r="A86" s="26">
        <v>141</v>
      </c>
      <c r="B86" s="5" t="s">
        <v>90</v>
      </c>
      <c r="C86" s="5" t="s">
        <v>92</v>
      </c>
      <c r="D86" s="21" t="s">
        <v>72</v>
      </c>
      <c r="E86" s="20" t="s">
        <v>422</v>
      </c>
      <c r="F86" s="55" t="s">
        <v>80</v>
      </c>
      <c r="G86" s="81">
        <v>90000</v>
      </c>
      <c r="H86" s="24">
        <v>33663</v>
      </c>
      <c r="I86" s="24">
        <v>34059</v>
      </c>
    </row>
    <row r="87" spans="1:9" ht="14.25" customHeight="1">
      <c r="A87" s="26">
        <v>151</v>
      </c>
      <c r="B87" s="5" t="s">
        <v>90</v>
      </c>
      <c r="C87" s="5" t="s">
        <v>93</v>
      </c>
      <c r="D87" s="21" t="s">
        <v>72</v>
      </c>
      <c r="E87" s="20" t="s">
        <v>422</v>
      </c>
      <c r="F87" s="55" t="s">
        <v>79</v>
      </c>
      <c r="G87" s="81">
        <v>9500</v>
      </c>
      <c r="H87" s="24">
        <v>34212</v>
      </c>
      <c r="I87" s="24">
        <v>34303</v>
      </c>
    </row>
    <row r="88" spans="1:9" ht="14.25" customHeight="1">
      <c r="A88" s="26">
        <v>46</v>
      </c>
      <c r="B88" s="5" t="s">
        <v>90</v>
      </c>
      <c r="C88" s="5" t="s">
        <v>89</v>
      </c>
      <c r="D88" s="21" t="s">
        <v>72</v>
      </c>
      <c r="E88" s="20" t="s">
        <v>422</v>
      </c>
      <c r="F88" s="55" t="s">
        <v>259</v>
      </c>
      <c r="G88" s="81">
        <v>6500</v>
      </c>
      <c r="H88" s="24">
        <v>33389</v>
      </c>
      <c r="I88" s="24">
        <v>33542</v>
      </c>
    </row>
    <row r="89" spans="1:9" ht="14.25" customHeight="1">
      <c r="A89" s="26">
        <v>146</v>
      </c>
      <c r="B89" s="1" t="s">
        <v>90</v>
      </c>
      <c r="C89" s="1" t="s">
        <v>93</v>
      </c>
      <c r="D89" s="20" t="s">
        <v>72</v>
      </c>
      <c r="E89" s="20" t="s">
        <v>422</v>
      </c>
      <c r="F89" s="54" t="s">
        <v>79</v>
      </c>
      <c r="G89" s="79">
        <v>4050</v>
      </c>
      <c r="H89" s="23">
        <v>34000</v>
      </c>
      <c r="I89" s="23">
        <v>34089</v>
      </c>
    </row>
    <row r="90" spans="1:9" ht="14.25" customHeight="1">
      <c r="A90" s="26">
        <v>115</v>
      </c>
      <c r="B90" s="1" t="s">
        <v>254</v>
      </c>
      <c r="C90" s="1" t="s">
        <v>297</v>
      </c>
      <c r="D90" s="20" t="s">
        <v>72</v>
      </c>
      <c r="E90" s="20" t="s">
        <v>422</v>
      </c>
      <c r="F90" s="54" t="s">
        <v>77</v>
      </c>
      <c r="G90" s="79">
        <v>9000</v>
      </c>
      <c r="H90" s="23">
        <v>30559</v>
      </c>
      <c r="I90" s="23">
        <v>30741</v>
      </c>
    </row>
    <row r="91" spans="1:9" ht="14.25" customHeight="1">
      <c r="A91" s="26">
        <v>110</v>
      </c>
      <c r="B91" s="5" t="s">
        <v>343</v>
      </c>
      <c r="C91" s="5" t="s">
        <v>88</v>
      </c>
      <c r="D91" s="21" t="s">
        <v>72</v>
      </c>
      <c r="E91" s="20" t="s">
        <v>422</v>
      </c>
      <c r="F91" s="55" t="s">
        <v>79</v>
      </c>
      <c r="G91" s="81">
        <v>13700</v>
      </c>
      <c r="H91" s="24">
        <v>33297</v>
      </c>
      <c r="I91" s="24">
        <v>33481</v>
      </c>
    </row>
    <row r="92" spans="1:9" ht="14.25" customHeight="1">
      <c r="A92" s="26">
        <v>146</v>
      </c>
      <c r="B92" s="1" t="s">
        <v>164</v>
      </c>
      <c r="C92" s="1" t="s">
        <v>163</v>
      </c>
      <c r="D92" s="20" t="s">
        <v>330</v>
      </c>
      <c r="E92" s="20" t="s">
        <v>424</v>
      </c>
      <c r="F92" s="54" t="s">
        <v>261</v>
      </c>
      <c r="G92" s="79">
        <v>15000</v>
      </c>
      <c r="H92" s="23">
        <v>33816</v>
      </c>
      <c r="I92" s="23">
        <v>34515</v>
      </c>
    </row>
    <row r="93" spans="1:9" ht="14.25" customHeight="1">
      <c r="A93" s="26">
        <v>46</v>
      </c>
      <c r="B93" s="1" t="s">
        <v>234</v>
      </c>
      <c r="C93" s="1" t="s">
        <v>233</v>
      </c>
      <c r="D93" s="20" t="s">
        <v>330</v>
      </c>
      <c r="E93" s="20" t="s">
        <v>424</v>
      </c>
      <c r="F93" s="54" t="s">
        <v>79</v>
      </c>
      <c r="G93" s="79">
        <v>75000</v>
      </c>
      <c r="H93" s="23">
        <v>27119</v>
      </c>
      <c r="I93" s="23">
        <v>27941</v>
      </c>
    </row>
    <row r="94" spans="1:9" ht="14.25" customHeight="1">
      <c r="A94" s="26">
        <v>110</v>
      </c>
      <c r="B94" s="1" t="s">
        <v>234</v>
      </c>
      <c r="C94" s="1" t="s">
        <v>368</v>
      </c>
      <c r="D94" s="20" t="s">
        <v>330</v>
      </c>
      <c r="E94" s="20" t="s">
        <v>424</v>
      </c>
      <c r="F94" s="54" t="s">
        <v>79</v>
      </c>
      <c r="G94" s="79">
        <v>75000</v>
      </c>
      <c r="H94" s="23">
        <v>30132</v>
      </c>
      <c r="I94" s="23">
        <v>31746</v>
      </c>
    </row>
    <row r="95" spans="1:9" ht="14.25" customHeight="1">
      <c r="A95" s="26">
        <v>80</v>
      </c>
      <c r="B95" s="1" t="s">
        <v>234</v>
      </c>
      <c r="C95" s="1" t="s">
        <v>353</v>
      </c>
      <c r="D95" s="20" t="s">
        <v>330</v>
      </c>
      <c r="E95" s="20" t="s">
        <v>424</v>
      </c>
      <c r="F95" s="54" t="s">
        <v>79</v>
      </c>
      <c r="G95" s="79">
        <v>25000</v>
      </c>
      <c r="H95" s="23">
        <v>28215</v>
      </c>
      <c r="I95" s="23">
        <v>29890</v>
      </c>
    </row>
    <row r="96" spans="1:9" ht="14.25" customHeight="1">
      <c r="A96" s="26">
        <v>99</v>
      </c>
      <c r="B96" s="1" t="s">
        <v>241</v>
      </c>
      <c r="C96" s="1" t="s">
        <v>240</v>
      </c>
      <c r="D96" s="20" t="s">
        <v>447</v>
      </c>
      <c r="E96" s="20" t="s">
        <v>424</v>
      </c>
      <c r="F96" s="54" t="s">
        <v>79</v>
      </c>
      <c r="G96" s="79">
        <v>7500</v>
      </c>
      <c r="H96" s="23">
        <v>29676</v>
      </c>
      <c r="I96" s="23">
        <v>29920</v>
      </c>
    </row>
    <row r="97" spans="1:9" ht="14.25" customHeight="1">
      <c r="A97" s="26">
        <v>74</v>
      </c>
      <c r="B97" s="1" t="s">
        <v>352</v>
      </c>
      <c r="C97" s="1" t="s">
        <v>351</v>
      </c>
      <c r="D97" s="20" t="s">
        <v>328</v>
      </c>
      <c r="E97" s="20" t="s">
        <v>424</v>
      </c>
      <c r="F97" s="54" t="s">
        <v>79</v>
      </c>
      <c r="G97" s="79">
        <v>5000</v>
      </c>
      <c r="H97" s="23">
        <v>27850</v>
      </c>
      <c r="I97" s="23">
        <v>28368</v>
      </c>
    </row>
    <row r="98" spans="1:9" ht="14.25" customHeight="1">
      <c r="A98" s="26">
        <v>153</v>
      </c>
      <c r="B98" s="1" t="s">
        <v>372</v>
      </c>
      <c r="C98" s="1" t="s">
        <v>371</v>
      </c>
      <c r="D98" s="20" t="s">
        <v>333</v>
      </c>
      <c r="E98" s="20" t="s">
        <v>424</v>
      </c>
      <c r="F98" s="54" t="s">
        <v>261</v>
      </c>
      <c r="G98" s="79">
        <v>15000</v>
      </c>
      <c r="H98" s="23">
        <v>34334</v>
      </c>
      <c r="I98" s="23">
        <v>34515</v>
      </c>
    </row>
    <row r="99" spans="1:9" ht="14.25" customHeight="1">
      <c r="A99" s="26">
        <v>8</v>
      </c>
      <c r="B99" s="1" t="s">
        <v>125</v>
      </c>
      <c r="C99" s="1" t="s">
        <v>124</v>
      </c>
      <c r="D99" s="20" t="s">
        <v>363</v>
      </c>
      <c r="E99" s="20" t="s">
        <v>424</v>
      </c>
      <c r="F99" s="54" t="s">
        <v>75</v>
      </c>
      <c r="G99" s="79">
        <v>3300</v>
      </c>
      <c r="H99" s="23">
        <v>24868</v>
      </c>
      <c r="I99" s="23">
        <v>25142</v>
      </c>
    </row>
    <row r="100" spans="1:9">
      <c r="A100" s="26">
        <v>1</v>
      </c>
      <c r="B100" s="1" t="s">
        <v>115</v>
      </c>
      <c r="C100" s="1" t="s">
        <v>126</v>
      </c>
      <c r="D100" s="20" t="s">
        <v>330</v>
      </c>
      <c r="E100" s="20" t="s">
        <v>424</v>
      </c>
      <c r="F100" s="54" t="s">
        <v>259</v>
      </c>
      <c r="G100" s="79">
        <v>25000</v>
      </c>
      <c r="H100" s="23">
        <v>25203</v>
      </c>
      <c r="I100" s="23">
        <v>25537</v>
      </c>
    </row>
    <row r="101" spans="1:9" ht="14.25" customHeight="1">
      <c r="A101" s="26">
        <v>3</v>
      </c>
      <c r="B101" s="1" t="s">
        <v>115</v>
      </c>
      <c r="C101" s="1" t="s">
        <v>223</v>
      </c>
      <c r="D101" s="20" t="s">
        <v>330</v>
      </c>
      <c r="E101" s="20" t="s">
        <v>424</v>
      </c>
      <c r="F101" s="54" t="s">
        <v>84</v>
      </c>
      <c r="G101" s="79">
        <v>22000</v>
      </c>
      <c r="H101" s="23">
        <v>24531</v>
      </c>
      <c r="I101" s="23">
        <v>26633</v>
      </c>
    </row>
    <row r="102" spans="1:9" ht="14.25" customHeight="1">
      <c r="A102" s="26">
        <v>43</v>
      </c>
      <c r="B102" s="1" t="s">
        <v>115</v>
      </c>
      <c r="C102" s="1" t="s">
        <v>232</v>
      </c>
      <c r="D102" s="20" t="s">
        <v>330</v>
      </c>
      <c r="E102" s="20" t="s">
        <v>424</v>
      </c>
      <c r="F102" s="54" t="s">
        <v>260</v>
      </c>
      <c r="G102" s="79">
        <v>10000</v>
      </c>
      <c r="H102" s="23">
        <v>26723</v>
      </c>
      <c r="I102" s="23">
        <v>26937</v>
      </c>
    </row>
    <row r="103" spans="1:9">
      <c r="A103" s="26">
        <v>35</v>
      </c>
      <c r="B103" s="1" t="s">
        <v>115</v>
      </c>
      <c r="C103" s="1" t="s">
        <v>366</v>
      </c>
      <c r="D103" s="20" t="s">
        <v>330</v>
      </c>
      <c r="E103" s="20" t="s">
        <v>424</v>
      </c>
      <c r="F103" s="54" t="s">
        <v>85</v>
      </c>
      <c r="G103" s="79">
        <v>1000</v>
      </c>
      <c r="H103" s="23">
        <v>26389</v>
      </c>
      <c r="I103" s="23">
        <v>26511</v>
      </c>
    </row>
    <row r="104" spans="1:9" ht="14.25" customHeight="1">
      <c r="A104" s="26">
        <v>3</v>
      </c>
      <c r="B104" s="1" t="s">
        <v>119</v>
      </c>
      <c r="C104" s="1" t="s">
        <v>116</v>
      </c>
      <c r="D104" s="20" t="s">
        <v>328</v>
      </c>
      <c r="E104" s="20" t="s">
        <v>424</v>
      </c>
      <c r="F104" s="54" t="s">
        <v>84</v>
      </c>
      <c r="G104" s="79">
        <v>3200</v>
      </c>
      <c r="H104" s="23">
        <v>24531</v>
      </c>
      <c r="I104" s="23">
        <v>26633</v>
      </c>
    </row>
    <row r="105" spans="1:9" ht="14.25" customHeight="1">
      <c r="A105" s="26">
        <v>65</v>
      </c>
      <c r="B105" s="1" t="s">
        <v>239</v>
      </c>
      <c r="C105" s="1" t="s">
        <v>238</v>
      </c>
      <c r="D105" s="20" t="s">
        <v>330</v>
      </c>
      <c r="E105" s="20" t="s">
        <v>424</v>
      </c>
      <c r="F105" s="54" t="s">
        <v>259</v>
      </c>
      <c r="G105" s="79">
        <v>2000</v>
      </c>
      <c r="H105" s="23">
        <v>27425</v>
      </c>
      <c r="I105" s="23">
        <v>27728</v>
      </c>
    </row>
    <row r="106" spans="1:9" ht="14.25" customHeight="1">
      <c r="A106" s="26">
        <v>157</v>
      </c>
      <c r="B106" s="1" t="s">
        <v>231</v>
      </c>
      <c r="C106" s="1" t="s">
        <v>370</v>
      </c>
      <c r="D106" s="20" t="s">
        <v>363</v>
      </c>
      <c r="E106" s="20" t="s">
        <v>424</v>
      </c>
      <c r="F106" s="54" t="s">
        <v>260</v>
      </c>
      <c r="G106" s="79">
        <v>27977</v>
      </c>
      <c r="H106" s="23">
        <v>34880</v>
      </c>
      <c r="I106" s="23">
        <v>35064</v>
      </c>
    </row>
    <row r="107" spans="1:9" ht="14.25" customHeight="1">
      <c r="A107" s="26">
        <v>145</v>
      </c>
      <c r="B107" s="1" t="s">
        <v>231</v>
      </c>
      <c r="C107" s="1" t="s">
        <v>370</v>
      </c>
      <c r="D107" s="20" t="s">
        <v>363</v>
      </c>
      <c r="E107" s="20" t="s">
        <v>424</v>
      </c>
      <c r="F107" s="54" t="s">
        <v>260</v>
      </c>
      <c r="G107" s="79">
        <v>15150</v>
      </c>
      <c r="H107" s="23">
        <v>34150</v>
      </c>
      <c r="I107" s="23">
        <v>34911</v>
      </c>
    </row>
    <row r="108" spans="1:9" ht="14.25" customHeight="1">
      <c r="A108" s="26">
        <v>148</v>
      </c>
      <c r="B108" s="1" t="s">
        <v>231</v>
      </c>
      <c r="C108" s="1" t="s">
        <v>47</v>
      </c>
      <c r="D108" s="20" t="s">
        <v>363</v>
      </c>
      <c r="E108" s="20" t="s">
        <v>424</v>
      </c>
      <c r="F108" s="54" t="s">
        <v>80</v>
      </c>
      <c r="G108" s="79">
        <v>8000</v>
      </c>
      <c r="H108" s="23">
        <v>33724</v>
      </c>
      <c r="I108" s="23">
        <v>33816</v>
      </c>
    </row>
    <row r="109" spans="1:9" ht="14.25" customHeight="1">
      <c r="A109" s="26">
        <v>41</v>
      </c>
      <c r="B109" s="1" t="s">
        <v>231</v>
      </c>
      <c r="C109" s="1" t="s">
        <v>230</v>
      </c>
      <c r="D109" s="20" t="s">
        <v>363</v>
      </c>
      <c r="E109" s="20" t="s">
        <v>424</v>
      </c>
      <c r="F109" s="54" t="s">
        <v>260</v>
      </c>
      <c r="G109" s="79">
        <v>1500</v>
      </c>
      <c r="H109" s="23">
        <v>26723</v>
      </c>
      <c r="I109" s="23">
        <v>26937</v>
      </c>
    </row>
    <row r="110" spans="1:9" ht="14.25" customHeight="1">
      <c r="A110" s="26">
        <v>6</v>
      </c>
      <c r="B110" s="1" t="s">
        <v>231</v>
      </c>
      <c r="C110" s="1" t="s">
        <v>257</v>
      </c>
      <c r="D110" s="20" t="s">
        <v>363</v>
      </c>
      <c r="E110" s="20" t="s">
        <v>424</v>
      </c>
      <c r="F110" s="54" t="s">
        <v>79</v>
      </c>
      <c r="G110" s="79">
        <v>1000</v>
      </c>
      <c r="H110" s="23">
        <v>24897</v>
      </c>
      <c r="I110" s="23">
        <v>26267</v>
      </c>
    </row>
    <row r="111" spans="1:9" ht="14.25" customHeight="1">
      <c r="A111" s="26">
        <v>62</v>
      </c>
      <c r="B111" s="2" t="s">
        <v>433</v>
      </c>
      <c r="C111" s="1" t="s">
        <v>407</v>
      </c>
      <c r="D111" s="20" t="s">
        <v>363</v>
      </c>
      <c r="E111" s="52" t="s">
        <v>424</v>
      </c>
      <c r="F111" s="60" t="s">
        <v>259</v>
      </c>
      <c r="G111" s="79">
        <v>1000</v>
      </c>
      <c r="H111" s="23">
        <v>27570</v>
      </c>
      <c r="I111" s="23">
        <v>27662</v>
      </c>
    </row>
    <row r="112" spans="1:9" ht="14.25" customHeight="1">
      <c r="A112" s="26">
        <v>120</v>
      </c>
      <c r="B112" s="1" t="s">
        <v>16</v>
      </c>
      <c r="C112" s="1" t="s">
        <v>249</v>
      </c>
      <c r="D112" s="20" t="s">
        <v>286</v>
      </c>
      <c r="E112" s="20" t="s">
        <v>111</v>
      </c>
      <c r="F112" s="54" t="s">
        <v>79</v>
      </c>
      <c r="G112" s="79">
        <v>635000</v>
      </c>
      <c r="H112" s="23">
        <v>31290</v>
      </c>
      <c r="I112" s="23">
        <v>33450</v>
      </c>
    </row>
    <row r="113" spans="1:9">
      <c r="A113" s="26">
        <v>112</v>
      </c>
      <c r="B113" s="1" t="s">
        <v>16</v>
      </c>
      <c r="C113" s="1" t="s">
        <v>98</v>
      </c>
      <c r="D113" s="20" t="s">
        <v>286</v>
      </c>
      <c r="E113" s="20" t="s">
        <v>111</v>
      </c>
      <c r="F113" s="54" t="s">
        <v>79</v>
      </c>
      <c r="G113" s="79">
        <v>487920</v>
      </c>
      <c r="H113" s="23">
        <v>30406</v>
      </c>
      <c r="I113" s="23">
        <v>31655</v>
      </c>
    </row>
    <row r="114" spans="1:9" ht="14.25" customHeight="1">
      <c r="A114" s="26">
        <v>90</v>
      </c>
      <c r="B114" s="1" t="s">
        <v>16</v>
      </c>
      <c r="C114" s="1" t="s">
        <v>15</v>
      </c>
      <c r="D114" s="20" t="s">
        <v>286</v>
      </c>
      <c r="E114" s="20" t="s">
        <v>111</v>
      </c>
      <c r="F114" s="54" t="s">
        <v>79</v>
      </c>
      <c r="G114" s="79">
        <v>155320</v>
      </c>
      <c r="H114" s="23">
        <v>29064</v>
      </c>
      <c r="I114" s="23">
        <v>29524</v>
      </c>
    </row>
    <row r="115" spans="1:9" ht="14.25" customHeight="1">
      <c r="A115" s="26">
        <v>112</v>
      </c>
      <c r="B115" s="1" t="s">
        <v>16</v>
      </c>
      <c r="C115" s="1" t="s">
        <v>251</v>
      </c>
      <c r="D115" s="20" t="s">
        <v>286</v>
      </c>
      <c r="E115" s="20" t="s">
        <v>111</v>
      </c>
      <c r="F115" s="54" t="s">
        <v>79</v>
      </c>
      <c r="G115" s="79">
        <v>91700</v>
      </c>
      <c r="H115" s="23">
        <v>31867</v>
      </c>
      <c r="I115" s="23">
        <v>32049</v>
      </c>
    </row>
    <row r="116" spans="1:9" ht="14.25" customHeight="1">
      <c r="A116" s="26">
        <v>96</v>
      </c>
      <c r="B116" s="1" t="s">
        <v>16</v>
      </c>
      <c r="C116" s="1" t="s">
        <v>101</v>
      </c>
      <c r="D116" s="20" t="s">
        <v>286</v>
      </c>
      <c r="E116" s="20" t="s">
        <v>111</v>
      </c>
      <c r="F116" s="54" t="s">
        <v>79</v>
      </c>
      <c r="G116" s="79">
        <v>55944</v>
      </c>
      <c r="H116" s="23">
        <v>29659</v>
      </c>
      <c r="I116" s="23">
        <v>29736</v>
      </c>
    </row>
    <row r="117" spans="1:9" ht="14.25" customHeight="1">
      <c r="A117" s="26">
        <v>127</v>
      </c>
      <c r="B117" s="1" t="s">
        <v>16</v>
      </c>
      <c r="C117" s="1" t="s">
        <v>154</v>
      </c>
      <c r="D117" s="20" t="s">
        <v>286</v>
      </c>
      <c r="E117" s="20" t="s">
        <v>111</v>
      </c>
      <c r="F117" s="54" t="s">
        <v>74</v>
      </c>
      <c r="G117" s="79">
        <v>53060</v>
      </c>
      <c r="H117" s="23">
        <v>32355</v>
      </c>
      <c r="I117" s="23">
        <v>32415</v>
      </c>
    </row>
    <row r="118" spans="1:9" ht="14.25" customHeight="1">
      <c r="A118" s="26">
        <v>126</v>
      </c>
      <c r="B118" s="1" t="s">
        <v>16</v>
      </c>
      <c r="C118" s="1" t="s">
        <v>253</v>
      </c>
      <c r="D118" s="20" t="s">
        <v>286</v>
      </c>
      <c r="E118" s="20" t="s">
        <v>111</v>
      </c>
      <c r="F118" s="54" t="s">
        <v>74</v>
      </c>
      <c r="G118" s="79">
        <v>32300</v>
      </c>
      <c r="H118" s="23">
        <v>32233</v>
      </c>
      <c r="I118" s="23">
        <v>32293</v>
      </c>
    </row>
    <row r="119" spans="1:9" ht="14.25" customHeight="1">
      <c r="A119" s="26">
        <v>106</v>
      </c>
      <c r="B119" s="1" t="s">
        <v>16</v>
      </c>
      <c r="C119" s="1" t="s">
        <v>216</v>
      </c>
      <c r="D119" s="20" t="s">
        <v>286</v>
      </c>
      <c r="E119" s="20" t="s">
        <v>111</v>
      </c>
      <c r="F119" s="54" t="s">
        <v>75</v>
      </c>
      <c r="G119" s="79">
        <v>21000</v>
      </c>
      <c r="H119" s="23">
        <v>29840</v>
      </c>
      <c r="I119" s="23">
        <v>30346</v>
      </c>
    </row>
    <row r="120" spans="1:9">
      <c r="A120" s="26">
        <v>46</v>
      </c>
      <c r="B120" s="1" t="s">
        <v>16</v>
      </c>
      <c r="C120" s="1" t="s">
        <v>159</v>
      </c>
      <c r="D120" s="20" t="s">
        <v>286</v>
      </c>
      <c r="E120" s="20" t="s">
        <v>111</v>
      </c>
      <c r="F120" s="54" t="s">
        <v>86</v>
      </c>
      <c r="G120" s="79">
        <v>11617</v>
      </c>
      <c r="H120" s="23">
        <v>32963</v>
      </c>
      <c r="I120" s="23">
        <v>33207</v>
      </c>
    </row>
    <row r="121" spans="1:9" ht="14.25" customHeight="1">
      <c r="A121" s="26">
        <v>46</v>
      </c>
      <c r="B121" s="1" t="s">
        <v>16</v>
      </c>
      <c r="C121" s="1" t="s">
        <v>99</v>
      </c>
      <c r="D121" s="20" t="s">
        <v>286</v>
      </c>
      <c r="E121" s="20" t="s">
        <v>111</v>
      </c>
      <c r="F121" s="54" t="s">
        <v>87</v>
      </c>
      <c r="G121" s="79">
        <v>3678</v>
      </c>
      <c r="H121" s="23">
        <v>29586</v>
      </c>
      <c r="I121" s="23">
        <v>29616</v>
      </c>
    </row>
    <row r="122" spans="1:9" ht="14.25" customHeight="1">
      <c r="A122" s="26">
        <v>66</v>
      </c>
      <c r="B122" s="2" t="s">
        <v>16</v>
      </c>
      <c r="C122" s="1" t="s">
        <v>434</v>
      </c>
      <c r="D122" s="20" t="s">
        <v>286</v>
      </c>
      <c r="E122" s="52" t="s">
        <v>111</v>
      </c>
      <c r="F122" s="60" t="s">
        <v>259</v>
      </c>
      <c r="G122" s="79">
        <v>3228</v>
      </c>
      <c r="H122" s="23">
        <v>27880</v>
      </c>
      <c r="I122" s="23">
        <v>27972</v>
      </c>
    </row>
    <row r="123" spans="1:9" ht="14.25" customHeight="1">
      <c r="A123" s="26">
        <v>109</v>
      </c>
      <c r="B123" s="1" t="s">
        <v>379</v>
      </c>
      <c r="C123" s="1" t="s">
        <v>228</v>
      </c>
      <c r="D123" s="20" t="s">
        <v>286</v>
      </c>
      <c r="E123" s="20" t="s">
        <v>111</v>
      </c>
      <c r="F123" s="54" t="s">
        <v>86</v>
      </c>
      <c r="G123" s="79">
        <v>5000</v>
      </c>
      <c r="H123" s="23">
        <v>29951</v>
      </c>
      <c r="I123" s="23">
        <v>30055</v>
      </c>
    </row>
    <row r="124" spans="1:9" ht="14.25" customHeight="1">
      <c r="A124" s="26">
        <v>58</v>
      </c>
      <c r="B124" s="1" t="s">
        <v>305</v>
      </c>
      <c r="C124" s="1" t="s">
        <v>304</v>
      </c>
      <c r="D124" s="20" t="s">
        <v>286</v>
      </c>
      <c r="E124" s="20" t="s">
        <v>166</v>
      </c>
      <c r="F124" s="54" t="s">
        <v>260</v>
      </c>
      <c r="G124" s="79">
        <v>2000</v>
      </c>
      <c r="H124" s="23">
        <v>27570</v>
      </c>
      <c r="I124" s="23">
        <v>27662</v>
      </c>
    </row>
    <row r="125" spans="1:9" ht="14.25" customHeight="1">
      <c r="A125" s="26">
        <v>102</v>
      </c>
      <c r="B125" s="1" t="s">
        <v>322</v>
      </c>
      <c r="C125" s="1" t="s">
        <v>308</v>
      </c>
      <c r="D125" s="20" t="s">
        <v>286</v>
      </c>
      <c r="E125" s="20" t="s">
        <v>166</v>
      </c>
      <c r="F125" s="59" t="s">
        <v>404</v>
      </c>
      <c r="G125" s="79">
        <v>7500</v>
      </c>
      <c r="H125" s="23">
        <v>29617</v>
      </c>
      <c r="I125" s="23">
        <v>29829</v>
      </c>
    </row>
    <row r="126" spans="1:9" ht="14.25" customHeight="1">
      <c r="A126" s="26">
        <v>143</v>
      </c>
      <c r="B126" s="1" t="s">
        <v>108</v>
      </c>
      <c r="C126" s="1" t="s">
        <v>107</v>
      </c>
      <c r="D126" s="20" t="s">
        <v>286</v>
      </c>
      <c r="E126" s="20" t="s">
        <v>166</v>
      </c>
      <c r="F126" s="54" t="s">
        <v>260</v>
      </c>
      <c r="G126" s="79">
        <v>35000</v>
      </c>
      <c r="H126" s="23">
        <v>33847.09375</v>
      </c>
      <c r="I126" s="23">
        <v>34423.030613425923</v>
      </c>
    </row>
    <row r="127" spans="1:9" ht="14.25" customHeight="1">
      <c r="A127" s="26">
        <v>165</v>
      </c>
      <c r="B127" s="1" t="s">
        <v>108</v>
      </c>
      <c r="C127" s="1" t="s">
        <v>396</v>
      </c>
      <c r="D127" s="20" t="s">
        <v>286</v>
      </c>
      <c r="E127" s="20" t="s">
        <v>166</v>
      </c>
      <c r="F127" s="54" t="s">
        <v>260</v>
      </c>
      <c r="G127" s="79">
        <v>10000</v>
      </c>
      <c r="H127" s="23">
        <v>35703</v>
      </c>
      <c r="I127" s="23">
        <v>36068</v>
      </c>
    </row>
    <row r="128" spans="1:9" ht="14.25" customHeight="1">
      <c r="A128" s="26">
        <v>89</v>
      </c>
      <c r="B128" s="1" t="s">
        <v>105</v>
      </c>
      <c r="C128" s="1" t="s">
        <v>13</v>
      </c>
      <c r="D128" s="20" t="s">
        <v>286</v>
      </c>
      <c r="E128" s="20" t="s">
        <v>111</v>
      </c>
      <c r="F128" s="54" t="s">
        <v>86</v>
      </c>
      <c r="G128" s="79">
        <v>49450</v>
      </c>
      <c r="H128" s="23">
        <v>29006</v>
      </c>
      <c r="I128" s="23">
        <v>31563</v>
      </c>
    </row>
    <row r="129" spans="1:9" ht="14.25" customHeight="1">
      <c r="A129" s="26">
        <v>88</v>
      </c>
      <c r="B129" s="1" t="s">
        <v>105</v>
      </c>
      <c r="C129" s="1" t="s">
        <v>11</v>
      </c>
      <c r="D129" s="20" t="s">
        <v>286</v>
      </c>
      <c r="E129" s="20" t="s">
        <v>111</v>
      </c>
      <c r="F129" s="54" t="s">
        <v>79</v>
      </c>
      <c r="G129" s="79">
        <v>7000</v>
      </c>
      <c r="H129" s="23">
        <v>28975</v>
      </c>
      <c r="I129" s="23">
        <v>29005</v>
      </c>
    </row>
    <row r="130" spans="1:9" ht="14.25" customHeight="1">
      <c r="A130" s="26">
        <v>46</v>
      </c>
      <c r="B130" s="1" t="s">
        <v>105</v>
      </c>
      <c r="C130" s="1" t="s">
        <v>104</v>
      </c>
      <c r="D130" s="20" t="s">
        <v>286</v>
      </c>
      <c r="E130" s="20" t="s">
        <v>166</v>
      </c>
      <c r="F130" s="54" t="s">
        <v>260</v>
      </c>
      <c r="G130" s="79">
        <v>6000</v>
      </c>
      <c r="H130" s="23">
        <v>33358</v>
      </c>
      <c r="I130" s="23">
        <v>33755</v>
      </c>
    </row>
    <row r="131" spans="1:9">
      <c r="A131" s="26">
        <v>103</v>
      </c>
      <c r="B131" s="1" t="s">
        <v>180</v>
      </c>
      <c r="C131" s="1" t="s">
        <v>324</v>
      </c>
      <c r="D131" s="20" t="s">
        <v>286</v>
      </c>
      <c r="E131" s="20" t="s">
        <v>166</v>
      </c>
      <c r="F131" s="54" t="s">
        <v>260</v>
      </c>
      <c r="G131" s="79">
        <v>132000</v>
      </c>
      <c r="H131" s="23">
        <v>29737</v>
      </c>
      <c r="I131" s="23">
        <v>30863</v>
      </c>
    </row>
    <row r="132" spans="1:9" ht="14.25" customHeight="1">
      <c r="A132" s="26">
        <v>124</v>
      </c>
      <c r="B132" s="1" t="s">
        <v>180</v>
      </c>
      <c r="C132" s="1" t="s">
        <v>58</v>
      </c>
      <c r="D132" s="20" t="s">
        <v>286</v>
      </c>
      <c r="E132" s="20" t="s">
        <v>166</v>
      </c>
      <c r="F132" s="54" t="s">
        <v>260</v>
      </c>
      <c r="G132" s="79">
        <v>47000</v>
      </c>
      <c r="H132" s="23">
        <v>31897</v>
      </c>
      <c r="I132" s="23">
        <v>32050</v>
      </c>
    </row>
    <row r="133" spans="1:9">
      <c r="A133" s="26">
        <v>46</v>
      </c>
      <c r="B133" s="1" t="s">
        <v>180</v>
      </c>
      <c r="C133" s="1" t="s">
        <v>248</v>
      </c>
      <c r="D133" s="20" t="s">
        <v>286</v>
      </c>
      <c r="E133" s="20" t="s">
        <v>111</v>
      </c>
      <c r="F133" s="54" t="s">
        <v>79</v>
      </c>
      <c r="G133" s="79">
        <v>2500</v>
      </c>
      <c r="H133" s="23">
        <v>31137</v>
      </c>
      <c r="I133" s="23">
        <v>31563</v>
      </c>
    </row>
    <row r="134" spans="1:9" ht="14.25" customHeight="1">
      <c r="A134" s="26">
        <v>46</v>
      </c>
      <c r="B134" s="1" t="s">
        <v>180</v>
      </c>
      <c r="C134" s="1" t="s">
        <v>60</v>
      </c>
      <c r="D134" s="20" t="s">
        <v>286</v>
      </c>
      <c r="E134" s="20" t="s">
        <v>166</v>
      </c>
      <c r="F134" s="54" t="s">
        <v>260</v>
      </c>
      <c r="G134" s="79">
        <v>2500</v>
      </c>
      <c r="H134" s="23">
        <v>32993</v>
      </c>
      <c r="I134" s="23">
        <v>33877</v>
      </c>
    </row>
    <row r="135" spans="1:9" ht="14.25" customHeight="1">
      <c r="A135" s="26">
        <v>53</v>
      </c>
      <c r="B135" s="1" t="s">
        <v>180</v>
      </c>
      <c r="C135" s="1" t="s">
        <v>480</v>
      </c>
      <c r="D135" s="20" t="s">
        <v>286</v>
      </c>
      <c r="E135" s="20" t="s">
        <v>166</v>
      </c>
      <c r="F135" s="54" t="s">
        <v>260</v>
      </c>
      <c r="G135" s="79">
        <v>2450</v>
      </c>
      <c r="H135" s="23">
        <v>27210</v>
      </c>
      <c r="I135" s="23">
        <v>27698</v>
      </c>
    </row>
    <row r="136" spans="1:9" ht="14.25" customHeight="1">
      <c r="A136" s="26">
        <v>91</v>
      </c>
      <c r="B136" s="1" t="s">
        <v>212</v>
      </c>
      <c r="C136" s="1" t="s">
        <v>319</v>
      </c>
      <c r="D136" s="20" t="s">
        <v>286</v>
      </c>
      <c r="E136" s="20" t="s">
        <v>166</v>
      </c>
      <c r="F136" s="54" t="s">
        <v>260</v>
      </c>
      <c r="G136" s="79">
        <v>189970</v>
      </c>
      <c r="H136" s="23">
        <v>29006</v>
      </c>
      <c r="I136" s="23">
        <v>30132</v>
      </c>
    </row>
    <row r="137" spans="1:9" ht="14.25" customHeight="1">
      <c r="A137" s="26">
        <v>95</v>
      </c>
      <c r="B137" s="1" t="s">
        <v>212</v>
      </c>
      <c r="C137" s="1" t="s">
        <v>321</v>
      </c>
      <c r="D137" s="20" t="s">
        <v>286</v>
      </c>
      <c r="E137" s="20" t="s">
        <v>166</v>
      </c>
      <c r="F137" s="54" t="s">
        <v>260</v>
      </c>
      <c r="G137" s="79">
        <v>140000</v>
      </c>
      <c r="H137" s="23">
        <v>29372</v>
      </c>
      <c r="I137" s="23">
        <v>30497</v>
      </c>
    </row>
    <row r="138" spans="1:9" ht="14.25" customHeight="1">
      <c r="A138" s="26">
        <v>73</v>
      </c>
      <c r="B138" s="1" t="s">
        <v>212</v>
      </c>
      <c r="C138" s="1" t="s">
        <v>211</v>
      </c>
      <c r="D138" s="20" t="s">
        <v>286</v>
      </c>
      <c r="E138" s="20" t="s">
        <v>166</v>
      </c>
      <c r="F138" s="54" t="s">
        <v>260</v>
      </c>
      <c r="G138" s="79">
        <v>19544</v>
      </c>
      <c r="H138" s="23">
        <v>28017</v>
      </c>
      <c r="I138" s="23">
        <v>28398</v>
      </c>
    </row>
    <row r="139" spans="1:9" ht="14.25" customHeight="1">
      <c r="A139" s="26">
        <v>73</v>
      </c>
      <c r="B139" s="1" t="s">
        <v>212</v>
      </c>
      <c r="C139" s="1" t="s">
        <v>317</v>
      </c>
      <c r="D139" s="20" t="s">
        <v>286</v>
      </c>
      <c r="E139" s="20" t="s">
        <v>166</v>
      </c>
      <c r="F139" s="54" t="s">
        <v>260</v>
      </c>
      <c r="G139" s="79">
        <v>8200</v>
      </c>
      <c r="H139" s="23">
        <v>28368</v>
      </c>
      <c r="I139" s="23">
        <v>29098</v>
      </c>
    </row>
    <row r="140" spans="1:9" ht="14.25" customHeight="1">
      <c r="A140" s="26">
        <v>86</v>
      </c>
      <c r="B140" s="1" t="s">
        <v>380</v>
      </c>
      <c r="C140" s="1" t="s">
        <v>10</v>
      </c>
      <c r="D140" s="20" t="s">
        <v>286</v>
      </c>
      <c r="E140" s="20" t="s">
        <v>111</v>
      </c>
      <c r="F140" s="54" t="s">
        <v>258</v>
      </c>
      <c r="G140" s="79">
        <v>52477</v>
      </c>
      <c r="H140" s="23">
        <v>28945</v>
      </c>
      <c r="I140" s="23">
        <v>29159</v>
      </c>
    </row>
    <row r="141" spans="1:9" ht="14.25" customHeight="1">
      <c r="A141" s="26">
        <v>50</v>
      </c>
      <c r="B141" s="1" t="s">
        <v>68</v>
      </c>
      <c r="C141" s="1" t="s">
        <v>479</v>
      </c>
      <c r="D141" s="20" t="s">
        <v>286</v>
      </c>
      <c r="E141" s="20" t="s">
        <v>166</v>
      </c>
      <c r="F141" s="54" t="s">
        <v>260</v>
      </c>
      <c r="G141" s="79">
        <v>138483</v>
      </c>
      <c r="H141" s="23">
        <v>27210</v>
      </c>
      <c r="I141" s="23">
        <v>27574</v>
      </c>
    </row>
    <row r="142" spans="1:9" ht="14.25" customHeight="1">
      <c r="A142" s="26">
        <v>52</v>
      </c>
      <c r="B142" s="1" t="s">
        <v>68</v>
      </c>
      <c r="C142" s="1" t="s">
        <v>481</v>
      </c>
      <c r="D142" s="20" t="s">
        <v>286</v>
      </c>
      <c r="E142" s="20" t="s">
        <v>166</v>
      </c>
      <c r="F142" s="54" t="s">
        <v>260</v>
      </c>
      <c r="G142" s="79">
        <v>54496</v>
      </c>
      <c r="H142" s="23">
        <v>27302</v>
      </c>
      <c r="I142" s="23">
        <v>27758</v>
      </c>
    </row>
    <row r="143" spans="1:9" ht="14.25" customHeight="1">
      <c r="A143" s="26">
        <v>42</v>
      </c>
      <c r="B143" s="1" t="s">
        <v>68</v>
      </c>
      <c r="C143" s="1" t="s">
        <v>478</v>
      </c>
      <c r="D143" s="20" t="s">
        <v>286</v>
      </c>
      <c r="E143" s="20" t="s">
        <v>166</v>
      </c>
      <c r="F143" s="54" t="s">
        <v>260</v>
      </c>
      <c r="G143" s="79">
        <v>44756</v>
      </c>
      <c r="H143" s="23">
        <v>26925</v>
      </c>
      <c r="I143" s="23">
        <v>27544</v>
      </c>
    </row>
    <row r="144" spans="1:9" ht="14.25" customHeight="1">
      <c r="A144" s="26">
        <v>170</v>
      </c>
      <c r="B144" s="5" t="s">
        <v>277</v>
      </c>
      <c r="C144" s="5" t="s">
        <v>276</v>
      </c>
      <c r="D144" s="20" t="s">
        <v>423</v>
      </c>
      <c r="E144" s="20" t="s">
        <v>422</v>
      </c>
      <c r="F144" s="55" t="s">
        <v>261</v>
      </c>
      <c r="G144" s="81">
        <v>25700</v>
      </c>
      <c r="H144" s="24">
        <v>36007</v>
      </c>
      <c r="I144" s="24">
        <v>36219</v>
      </c>
    </row>
    <row r="145" spans="1:9" ht="14.25" customHeight="1">
      <c r="A145" s="26">
        <v>98</v>
      </c>
      <c r="B145" s="1" t="s">
        <v>296</v>
      </c>
      <c r="C145" s="1" t="s">
        <v>294</v>
      </c>
      <c r="D145" s="20" t="s">
        <v>295</v>
      </c>
      <c r="E145" s="20" t="s">
        <v>422</v>
      </c>
      <c r="F145" s="54" t="s">
        <v>76</v>
      </c>
      <c r="G145" s="79">
        <v>3500</v>
      </c>
      <c r="H145" s="23">
        <v>29829</v>
      </c>
      <c r="I145" s="23">
        <v>30255</v>
      </c>
    </row>
    <row r="146" spans="1:9" ht="14.25" customHeight="1">
      <c r="A146" s="26">
        <v>76</v>
      </c>
      <c r="B146" s="2" t="s">
        <v>438</v>
      </c>
      <c r="C146" s="1" t="s">
        <v>411</v>
      </c>
      <c r="D146" s="20" t="s">
        <v>295</v>
      </c>
      <c r="E146" s="52" t="s">
        <v>422</v>
      </c>
      <c r="F146" s="60" t="s">
        <v>437</v>
      </c>
      <c r="G146" s="79">
        <v>10751</v>
      </c>
      <c r="H146" s="23">
        <v>28125</v>
      </c>
      <c r="I146" s="23">
        <v>28459</v>
      </c>
    </row>
    <row r="147" spans="1:9" ht="14.25" customHeight="1">
      <c r="A147" s="26">
        <v>146</v>
      </c>
      <c r="B147" s="5" t="s">
        <v>377</v>
      </c>
      <c r="C147" s="5" t="s">
        <v>376</v>
      </c>
      <c r="D147" s="21" t="s">
        <v>295</v>
      </c>
      <c r="E147" s="20" t="s">
        <v>422</v>
      </c>
      <c r="F147" s="55" t="s">
        <v>79</v>
      </c>
      <c r="G147" s="81">
        <v>10697</v>
      </c>
      <c r="H147" s="24">
        <v>35003</v>
      </c>
      <c r="I147" s="24">
        <v>35216</v>
      </c>
    </row>
    <row r="148" spans="1:9" ht="14.25" customHeight="1">
      <c r="A148" s="26">
        <v>129</v>
      </c>
      <c r="B148" s="5" t="s">
        <v>184</v>
      </c>
      <c r="C148" s="5" t="s">
        <v>256</v>
      </c>
      <c r="D148" s="21" t="s">
        <v>295</v>
      </c>
      <c r="E148" s="20" t="s">
        <v>422</v>
      </c>
      <c r="F148" s="55" t="s">
        <v>78</v>
      </c>
      <c r="G148" s="81">
        <v>42500</v>
      </c>
      <c r="H148" s="24">
        <v>32294</v>
      </c>
      <c r="I148" s="24">
        <v>32689</v>
      </c>
    </row>
    <row r="149" spans="1:9" ht="14.25" customHeight="1">
      <c r="A149" s="26">
        <v>130</v>
      </c>
      <c r="B149" s="5" t="s">
        <v>184</v>
      </c>
      <c r="C149" s="5" t="s">
        <v>255</v>
      </c>
      <c r="D149" s="21" t="s">
        <v>295</v>
      </c>
      <c r="E149" s="20" t="s">
        <v>422</v>
      </c>
      <c r="F149" s="55" t="s">
        <v>77</v>
      </c>
      <c r="G149" s="81">
        <v>42500</v>
      </c>
      <c r="H149" s="24">
        <v>32294</v>
      </c>
      <c r="I149" s="24">
        <v>32689</v>
      </c>
    </row>
    <row r="150" spans="1:9" ht="14.25" customHeight="1">
      <c r="A150" s="26">
        <v>15</v>
      </c>
      <c r="B150" s="1" t="s">
        <v>184</v>
      </c>
      <c r="C150" s="1" t="s">
        <v>183</v>
      </c>
      <c r="D150" s="20" t="s">
        <v>295</v>
      </c>
      <c r="E150" s="20" t="s">
        <v>422</v>
      </c>
      <c r="F150" s="54" t="s">
        <v>79</v>
      </c>
      <c r="G150" s="79">
        <v>20000</v>
      </c>
      <c r="H150" s="23">
        <v>25234</v>
      </c>
      <c r="I150" s="23">
        <v>25749</v>
      </c>
    </row>
    <row r="151" spans="1:9" ht="14.25" customHeight="1">
      <c r="A151" s="26">
        <v>150</v>
      </c>
      <c r="B151" s="1" t="s">
        <v>348</v>
      </c>
      <c r="C151" s="1" t="s">
        <v>220</v>
      </c>
      <c r="D151" s="20" t="s">
        <v>295</v>
      </c>
      <c r="E151" s="20" t="s">
        <v>422</v>
      </c>
      <c r="F151" s="54" t="s">
        <v>76</v>
      </c>
      <c r="G151" s="79">
        <v>11600</v>
      </c>
      <c r="H151" s="23">
        <v>34303</v>
      </c>
      <c r="I151" s="23">
        <v>34758</v>
      </c>
    </row>
    <row r="152" spans="1:9" ht="14.25" customHeight="1">
      <c r="A152" s="26">
        <v>150</v>
      </c>
      <c r="B152" s="5" t="s">
        <v>348</v>
      </c>
      <c r="C152" s="5" t="s">
        <v>221</v>
      </c>
      <c r="D152" s="21" t="s">
        <v>295</v>
      </c>
      <c r="E152" s="20" t="s">
        <v>422</v>
      </c>
      <c r="F152" s="55" t="s">
        <v>80</v>
      </c>
      <c r="G152" s="81">
        <v>10000</v>
      </c>
      <c r="H152" s="24">
        <v>34303</v>
      </c>
      <c r="I152" s="24">
        <v>34850</v>
      </c>
    </row>
    <row r="153" spans="1:9" ht="14.25" customHeight="1">
      <c r="A153" s="26">
        <v>140</v>
      </c>
      <c r="B153" s="1" t="s">
        <v>346</v>
      </c>
      <c r="C153" s="1" t="s">
        <v>91</v>
      </c>
      <c r="D153" s="20" t="s">
        <v>295</v>
      </c>
      <c r="E153" s="20" t="s">
        <v>422</v>
      </c>
      <c r="F153" s="54" t="s">
        <v>259</v>
      </c>
      <c r="G153" s="79">
        <v>27000</v>
      </c>
      <c r="H153" s="23">
        <v>33634</v>
      </c>
      <c r="I153" s="23">
        <v>33938</v>
      </c>
    </row>
    <row r="154" spans="1:9" ht="14.25" customHeight="1">
      <c r="A154" s="26">
        <v>135</v>
      </c>
      <c r="B154" s="5" t="s">
        <v>346</v>
      </c>
      <c r="C154" s="5" t="s">
        <v>57</v>
      </c>
      <c r="D154" s="21" t="s">
        <v>295</v>
      </c>
      <c r="E154" s="20" t="s">
        <v>422</v>
      </c>
      <c r="F154" s="55" t="s">
        <v>259</v>
      </c>
      <c r="G154" s="81">
        <v>26500</v>
      </c>
      <c r="H154" s="24">
        <v>33146</v>
      </c>
      <c r="I154" s="24">
        <v>33542</v>
      </c>
    </row>
    <row r="155" spans="1:9" ht="14.25" customHeight="1">
      <c r="A155" s="26">
        <v>134</v>
      </c>
      <c r="B155" s="5" t="s">
        <v>346</v>
      </c>
      <c r="C155" s="5" t="s">
        <v>56</v>
      </c>
      <c r="D155" s="21" t="s">
        <v>295</v>
      </c>
      <c r="E155" s="20" t="s">
        <v>422</v>
      </c>
      <c r="F155" s="55" t="s">
        <v>259</v>
      </c>
      <c r="G155" s="81">
        <v>13000</v>
      </c>
      <c r="H155" s="24">
        <v>32689</v>
      </c>
      <c r="I155" s="24">
        <v>33207</v>
      </c>
    </row>
    <row r="156" spans="1:9" ht="14.25" customHeight="1">
      <c r="A156" s="26">
        <v>164</v>
      </c>
      <c r="B156" s="5" t="s">
        <v>445</v>
      </c>
      <c r="C156" s="5" t="s">
        <v>19</v>
      </c>
      <c r="D156" s="21" t="s">
        <v>295</v>
      </c>
      <c r="E156" s="20" t="s">
        <v>422</v>
      </c>
      <c r="F156" s="55" t="s">
        <v>259</v>
      </c>
      <c r="G156" s="81">
        <v>38791</v>
      </c>
      <c r="H156" s="24">
        <v>34789</v>
      </c>
      <c r="I156" s="24">
        <v>36311</v>
      </c>
    </row>
    <row r="157" spans="1:9" ht="14.25" customHeight="1">
      <c r="A157" s="26">
        <v>181</v>
      </c>
      <c r="B157" s="1" t="s">
        <v>498</v>
      </c>
      <c r="C157" s="1" t="s">
        <v>494</v>
      </c>
      <c r="D157" s="20" t="s">
        <v>72</v>
      </c>
      <c r="E157" s="52" t="s">
        <v>422</v>
      </c>
      <c r="F157" s="54" t="s">
        <v>495</v>
      </c>
      <c r="G157" s="79">
        <v>14000</v>
      </c>
      <c r="H157" s="23">
        <v>36950</v>
      </c>
      <c r="I157" s="23">
        <v>37590</v>
      </c>
    </row>
    <row r="158" spans="1:9" ht="14.25" customHeight="1">
      <c r="A158" s="26">
        <v>172</v>
      </c>
      <c r="B158" s="1" t="s">
        <v>387</v>
      </c>
      <c r="C158" s="1" t="s">
        <v>386</v>
      </c>
      <c r="D158" s="20" t="s">
        <v>332</v>
      </c>
      <c r="E158" s="20" t="s">
        <v>266</v>
      </c>
      <c r="F158" s="54" t="s">
        <v>403</v>
      </c>
      <c r="G158" s="79">
        <v>143150</v>
      </c>
      <c r="H158" s="23">
        <v>36068</v>
      </c>
      <c r="I158" s="23">
        <v>36799</v>
      </c>
    </row>
    <row r="159" spans="1:9" ht="14.25" customHeight="1">
      <c r="A159" s="26">
        <v>77</v>
      </c>
      <c r="B159" s="1" t="s">
        <v>381</v>
      </c>
      <c r="C159" s="1" t="s">
        <v>147</v>
      </c>
      <c r="D159" s="20" t="s">
        <v>332</v>
      </c>
      <c r="E159" s="20" t="s">
        <v>266</v>
      </c>
      <c r="F159" s="54" t="s">
        <v>260</v>
      </c>
      <c r="G159" s="79">
        <v>2387</v>
      </c>
      <c r="H159" s="23">
        <v>28125</v>
      </c>
      <c r="I159" s="23">
        <v>28459</v>
      </c>
    </row>
    <row r="160" spans="1:9" ht="14.25" customHeight="1">
      <c r="A160" s="26">
        <v>109</v>
      </c>
      <c r="B160" s="1" t="s">
        <v>262</v>
      </c>
      <c r="C160" s="1" t="s">
        <v>242</v>
      </c>
      <c r="D160" s="20" t="s">
        <v>332</v>
      </c>
      <c r="E160" s="20" t="s">
        <v>424</v>
      </c>
      <c r="F160" s="54" t="s">
        <v>258</v>
      </c>
      <c r="G160" s="79">
        <v>10000</v>
      </c>
      <c r="H160" s="23">
        <v>30163</v>
      </c>
      <c r="I160" s="23">
        <v>31777</v>
      </c>
    </row>
    <row r="161" spans="1:9" ht="14.25" customHeight="1">
      <c r="A161" s="26">
        <v>166</v>
      </c>
      <c r="B161" s="1" t="s">
        <v>418</v>
      </c>
      <c r="C161" s="1" t="s">
        <v>417</v>
      </c>
      <c r="D161" s="20" t="s">
        <v>266</v>
      </c>
      <c r="E161" s="20" t="s">
        <v>266</v>
      </c>
      <c r="F161" s="54" t="s">
        <v>260</v>
      </c>
      <c r="G161" s="79">
        <v>23000</v>
      </c>
      <c r="H161" s="23">
        <v>35430</v>
      </c>
      <c r="I161" s="23">
        <v>36007</v>
      </c>
    </row>
    <row r="162" spans="1:9" ht="14.25" customHeight="1">
      <c r="A162" s="26">
        <v>128</v>
      </c>
      <c r="B162" s="1" t="s">
        <v>418</v>
      </c>
      <c r="C162" s="1" t="s">
        <v>524</v>
      </c>
      <c r="D162" s="20" t="s">
        <v>332</v>
      </c>
      <c r="E162" s="20" t="s">
        <v>266</v>
      </c>
      <c r="F162" s="54" t="s">
        <v>260</v>
      </c>
      <c r="G162" s="79">
        <v>3100</v>
      </c>
      <c r="H162" s="23">
        <v>32355</v>
      </c>
      <c r="I162" s="23">
        <v>32780</v>
      </c>
    </row>
    <row r="163" spans="1:9" ht="14.25" customHeight="1">
      <c r="A163" s="26">
        <v>26</v>
      </c>
      <c r="B163" s="1" t="s">
        <v>462</v>
      </c>
      <c r="C163" s="1" t="s">
        <v>265</v>
      </c>
      <c r="D163" s="20" t="s">
        <v>266</v>
      </c>
      <c r="E163" s="20" t="s">
        <v>266</v>
      </c>
      <c r="F163" s="54" t="s">
        <v>79</v>
      </c>
      <c r="G163" s="79">
        <v>10540</v>
      </c>
      <c r="H163" s="23">
        <v>26053</v>
      </c>
      <c r="I163" s="23">
        <v>26815</v>
      </c>
    </row>
    <row r="164" spans="1:9" ht="14.25" customHeight="1">
      <c r="A164" s="26">
        <v>23</v>
      </c>
      <c r="B164" s="1" t="s">
        <v>272</v>
      </c>
      <c r="C164" s="1" t="s">
        <v>466</v>
      </c>
      <c r="D164" s="20" t="s">
        <v>266</v>
      </c>
      <c r="E164" s="20" t="s">
        <v>266</v>
      </c>
      <c r="F164" s="54" t="s">
        <v>260</v>
      </c>
      <c r="G164" s="79">
        <v>2000</v>
      </c>
      <c r="H164" s="23">
        <v>26633</v>
      </c>
      <c r="I164" s="23">
        <v>27149</v>
      </c>
    </row>
    <row r="165" spans="1:9" ht="14.25" customHeight="1">
      <c r="A165" s="26">
        <v>63</v>
      </c>
      <c r="B165" s="1" t="s">
        <v>142</v>
      </c>
      <c r="C165" s="1" t="s">
        <v>141</v>
      </c>
      <c r="D165" s="20" t="s">
        <v>266</v>
      </c>
      <c r="E165" s="20" t="s">
        <v>266</v>
      </c>
      <c r="F165" s="54" t="s">
        <v>260</v>
      </c>
      <c r="G165" s="79">
        <v>10500</v>
      </c>
      <c r="H165" s="23">
        <v>27742</v>
      </c>
      <c r="I165" s="23">
        <v>27833</v>
      </c>
    </row>
    <row r="166" spans="1:9" ht="14.25" customHeight="1">
      <c r="A166" s="26">
        <v>79</v>
      </c>
      <c r="B166" s="1" t="s">
        <v>145</v>
      </c>
      <c r="C166" s="1" t="s">
        <v>382</v>
      </c>
      <c r="D166" s="20" t="s">
        <v>266</v>
      </c>
      <c r="E166" s="20" t="s">
        <v>266</v>
      </c>
      <c r="F166" s="54" t="s">
        <v>260</v>
      </c>
      <c r="G166" s="79">
        <v>27375</v>
      </c>
      <c r="H166" s="23">
        <v>28337</v>
      </c>
      <c r="I166" s="23">
        <v>28521</v>
      </c>
    </row>
    <row r="167" spans="1:9" ht="14.25" customHeight="1">
      <c r="A167" s="26">
        <v>68</v>
      </c>
      <c r="B167" s="1" t="s">
        <v>145</v>
      </c>
      <c r="C167" s="1" t="s">
        <v>144</v>
      </c>
      <c r="D167" s="20" t="s">
        <v>266</v>
      </c>
      <c r="E167" s="20" t="s">
        <v>266</v>
      </c>
      <c r="F167" s="54" t="s">
        <v>260</v>
      </c>
      <c r="G167" s="79">
        <v>500</v>
      </c>
      <c r="H167" s="23">
        <v>27880</v>
      </c>
      <c r="I167" s="23">
        <v>27972</v>
      </c>
    </row>
    <row r="168" spans="1:9" ht="14.25" customHeight="1">
      <c r="A168" s="26">
        <v>81</v>
      </c>
      <c r="B168" s="1" t="s">
        <v>149</v>
      </c>
      <c r="C168" s="1" t="s">
        <v>383</v>
      </c>
      <c r="D168" s="20" t="s">
        <v>266</v>
      </c>
      <c r="E168" s="20" t="s">
        <v>266</v>
      </c>
      <c r="F168" s="54" t="s">
        <v>260</v>
      </c>
      <c r="G168" s="79">
        <v>10496</v>
      </c>
      <c r="H168" s="23">
        <v>28490</v>
      </c>
      <c r="I168" s="23">
        <v>28702</v>
      </c>
    </row>
    <row r="169" spans="1:9" ht="14.25" customHeight="1">
      <c r="A169" s="26">
        <v>37</v>
      </c>
      <c r="B169" s="1" t="s">
        <v>271</v>
      </c>
      <c r="C169" s="1" t="s">
        <v>463</v>
      </c>
      <c r="D169" s="20" t="s">
        <v>266</v>
      </c>
      <c r="E169" s="20" t="s">
        <v>266</v>
      </c>
      <c r="F169" s="54" t="s">
        <v>260</v>
      </c>
      <c r="G169" s="79">
        <v>35000</v>
      </c>
      <c r="H169" s="23">
        <v>26511</v>
      </c>
      <c r="I169" s="23">
        <v>26968</v>
      </c>
    </row>
    <row r="170" spans="1:9" ht="14.25" customHeight="1">
      <c r="A170" s="26">
        <v>38</v>
      </c>
      <c r="B170" s="1" t="s">
        <v>271</v>
      </c>
      <c r="C170" s="1" t="s">
        <v>274</v>
      </c>
      <c r="D170" s="20" t="s">
        <v>266</v>
      </c>
      <c r="E170" s="20" t="s">
        <v>266</v>
      </c>
      <c r="F170" s="54" t="s">
        <v>260</v>
      </c>
      <c r="G170" s="79">
        <v>33750</v>
      </c>
      <c r="H170" s="23">
        <v>26633</v>
      </c>
      <c r="I170" s="23">
        <v>26723</v>
      </c>
    </row>
    <row r="171" spans="1:9" ht="14.25" customHeight="1">
      <c r="A171" s="26">
        <v>82</v>
      </c>
      <c r="B171" s="1" t="s">
        <v>271</v>
      </c>
      <c r="C171" s="1" t="s">
        <v>385</v>
      </c>
      <c r="D171" s="20" t="s">
        <v>266</v>
      </c>
      <c r="E171" s="20" t="s">
        <v>266</v>
      </c>
      <c r="F171" s="54" t="s">
        <v>260</v>
      </c>
      <c r="G171" s="79">
        <v>16446</v>
      </c>
      <c r="H171" s="23">
        <v>28794</v>
      </c>
      <c r="I171" s="23">
        <v>28914</v>
      </c>
    </row>
    <row r="172" spans="1:9" ht="14.25" customHeight="1">
      <c r="A172" s="26">
        <v>45</v>
      </c>
      <c r="B172" s="1" t="s">
        <v>271</v>
      </c>
      <c r="C172" s="1" t="s">
        <v>171</v>
      </c>
      <c r="D172" s="20" t="s">
        <v>266</v>
      </c>
      <c r="E172" s="20" t="s">
        <v>266</v>
      </c>
      <c r="F172" s="54" t="s">
        <v>260</v>
      </c>
      <c r="G172" s="79">
        <v>13000</v>
      </c>
      <c r="H172" s="23">
        <v>26664</v>
      </c>
      <c r="I172" s="23">
        <v>27728</v>
      </c>
    </row>
    <row r="173" spans="1:9" ht="14.25" customHeight="1">
      <c r="A173" s="26">
        <v>37</v>
      </c>
      <c r="B173" s="1" t="s">
        <v>271</v>
      </c>
      <c r="C173" s="1" t="s">
        <v>140</v>
      </c>
      <c r="D173" s="20" t="s">
        <v>266</v>
      </c>
      <c r="E173" s="20" t="s">
        <v>266</v>
      </c>
      <c r="F173" s="54" t="s">
        <v>260</v>
      </c>
      <c r="G173" s="79">
        <v>11730</v>
      </c>
      <c r="H173" s="23">
        <v>27394</v>
      </c>
      <c r="I173" s="23">
        <v>27575</v>
      </c>
    </row>
    <row r="174" spans="1:9" ht="14.25" customHeight="1">
      <c r="A174" s="26">
        <v>36</v>
      </c>
      <c r="B174" s="1" t="s">
        <v>271</v>
      </c>
      <c r="C174" s="1" t="s">
        <v>270</v>
      </c>
      <c r="D174" s="20" t="s">
        <v>266</v>
      </c>
      <c r="E174" s="20" t="s">
        <v>266</v>
      </c>
      <c r="F174" s="54" t="s">
        <v>260</v>
      </c>
      <c r="G174" s="79">
        <v>6890</v>
      </c>
      <c r="H174" s="23">
        <v>26511</v>
      </c>
      <c r="I174" s="23">
        <v>26603</v>
      </c>
    </row>
    <row r="175" spans="1:9" ht="14.25" customHeight="1">
      <c r="A175" s="26">
        <v>39</v>
      </c>
      <c r="B175" s="1" t="s">
        <v>271</v>
      </c>
      <c r="C175" s="1" t="s">
        <v>173</v>
      </c>
      <c r="D175" s="20" t="s">
        <v>266</v>
      </c>
      <c r="E175" s="20" t="s">
        <v>266</v>
      </c>
      <c r="F175" s="54" t="s">
        <v>260</v>
      </c>
      <c r="G175" s="79">
        <v>500</v>
      </c>
      <c r="H175" s="23">
        <v>26863</v>
      </c>
      <c r="I175" s="23">
        <v>26886</v>
      </c>
    </row>
    <row r="176" spans="1:9" ht="14.25" customHeight="1">
      <c r="A176" s="26">
        <v>118</v>
      </c>
      <c r="B176" s="1" t="s">
        <v>191</v>
      </c>
      <c r="C176" s="1" t="s">
        <v>310</v>
      </c>
      <c r="D176" s="20" t="s">
        <v>266</v>
      </c>
      <c r="E176" s="20" t="s">
        <v>266</v>
      </c>
      <c r="F176" s="54" t="s">
        <v>260</v>
      </c>
      <c r="G176" s="79">
        <v>61245</v>
      </c>
      <c r="H176" s="23">
        <v>31106</v>
      </c>
      <c r="I176" s="23">
        <v>31167</v>
      </c>
    </row>
    <row r="177" spans="1:9" ht="14.25" customHeight="1">
      <c r="A177" s="26">
        <v>123</v>
      </c>
      <c r="B177" s="1" t="s">
        <v>191</v>
      </c>
      <c r="C177" s="1" t="s">
        <v>193</v>
      </c>
      <c r="D177" s="20" t="s">
        <v>266</v>
      </c>
      <c r="E177" s="20" t="s">
        <v>266</v>
      </c>
      <c r="F177" s="54" t="s">
        <v>260</v>
      </c>
      <c r="G177" s="79">
        <v>110000</v>
      </c>
      <c r="H177" s="23">
        <v>31412</v>
      </c>
      <c r="I177" s="23">
        <v>31746</v>
      </c>
    </row>
    <row r="178" spans="1:9" ht="14.25" customHeight="1">
      <c r="A178" s="26">
        <v>125</v>
      </c>
      <c r="B178" s="1" t="s">
        <v>191</v>
      </c>
      <c r="C178" s="1" t="s">
        <v>197</v>
      </c>
      <c r="D178" s="20" t="s">
        <v>266</v>
      </c>
      <c r="E178" s="20" t="s">
        <v>266</v>
      </c>
      <c r="F178" s="54" t="s">
        <v>260</v>
      </c>
      <c r="G178" s="79">
        <v>120000</v>
      </c>
      <c r="H178" s="23">
        <v>32294</v>
      </c>
      <c r="I178" s="23">
        <v>32689</v>
      </c>
    </row>
    <row r="179" spans="1:9" ht="14.25" customHeight="1">
      <c r="A179" s="26">
        <v>125</v>
      </c>
      <c r="B179" s="1" t="s">
        <v>191</v>
      </c>
      <c r="C179" s="1" t="s">
        <v>195</v>
      </c>
      <c r="D179" s="20" t="s">
        <v>266</v>
      </c>
      <c r="E179" s="20" t="s">
        <v>266</v>
      </c>
      <c r="F179" s="54" t="s">
        <v>260</v>
      </c>
      <c r="G179" s="79">
        <v>24300</v>
      </c>
      <c r="H179" s="23">
        <v>31958</v>
      </c>
      <c r="I179" s="23">
        <v>32081</v>
      </c>
    </row>
    <row r="180" spans="1:9" ht="14.25" customHeight="1">
      <c r="A180" s="26">
        <v>162</v>
      </c>
      <c r="B180" s="1" t="s">
        <v>191</v>
      </c>
      <c r="C180" s="1" t="s">
        <v>415</v>
      </c>
      <c r="D180" s="20" t="s">
        <v>266</v>
      </c>
      <c r="E180" s="20" t="s">
        <v>266</v>
      </c>
      <c r="F180" s="54" t="s">
        <v>260</v>
      </c>
      <c r="G180" s="79">
        <v>40000</v>
      </c>
      <c r="H180" s="23">
        <v>35064</v>
      </c>
      <c r="I180" s="23">
        <v>36219</v>
      </c>
    </row>
    <row r="181" spans="1:9" ht="14.25" customHeight="1">
      <c r="A181" s="26">
        <v>169</v>
      </c>
      <c r="B181" s="1" t="s">
        <v>191</v>
      </c>
      <c r="C181" s="1" t="s">
        <v>420</v>
      </c>
      <c r="D181" s="20" t="s">
        <v>266</v>
      </c>
      <c r="E181" s="20" t="s">
        <v>266</v>
      </c>
      <c r="F181" s="54" t="s">
        <v>260</v>
      </c>
      <c r="G181" s="79">
        <v>120000</v>
      </c>
      <c r="H181" s="23">
        <v>36068</v>
      </c>
      <c r="I181" s="23">
        <v>36799</v>
      </c>
    </row>
    <row r="182" spans="1:9" ht="14.25" customHeight="1">
      <c r="A182" s="26">
        <v>176</v>
      </c>
      <c r="B182" s="1" t="s">
        <v>191</v>
      </c>
      <c r="C182" s="1" t="s">
        <v>486</v>
      </c>
      <c r="D182" s="20" t="s">
        <v>266</v>
      </c>
      <c r="E182" s="20" t="s">
        <v>266</v>
      </c>
      <c r="F182" s="54" t="s">
        <v>260</v>
      </c>
      <c r="G182" s="79">
        <v>40000</v>
      </c>
      <c r="H182" s="23">
        <v>36677</v>
      </c>
      <c r="I182" s="23">
        <v>37042</v>
      </c>
    </row>
    <row r="183" spans="1:9" ht="14.25" customHeight="1">
      <c r="A183" s="26">
        <v>161</v>
      </c>
      <c r="B183" s="1" t="s">
        <v>201</v>
      </c>
      <c r="C183" s="1" t="s">
        <v>315</v>
      </c>
      <c r="D183" s="20" t="s">
        <v>266</v>
      </c>
      <c r="E183" s="20" t="s">
        <v>266</v>
      </c>
      <c r="F183" s="54" t="s">
        <v>260</v>
      </c>
      <c r="G183" s="79">
        <v>40000</v>
      </c>
      <c r="H183" s="23">
        <v>35064</v>
      </c>
      <c r="I183" s="23">
        <v>35399</v>
      </c>
    </row>
    <row r="184" spans="1:9" ht="14.25" customHeight="1">
      <c r="A184" s="26">
        <v>138</v>
      </c>
      <c r="B184" s="1" t="s">
        <v>201</v>
      </c>
      <c r="C184" s="1" t="s">
        <v>413</v>
      </c>
      <c r="D184" s="20" t="s">
        <v>266</v>
      </c>
      <c r="E184" s="20" t="s">
        <v>266</v>
      </c>
      <c r="F184" s="54" t="s">
        <v>260</v>
      </c>
      <c r="G184" s="79">
        <v>28000</v>
      </c>
      <c r="H184" s="23">
        <v>33481</v>
      </c>
      <c r="I184" s="23">
        <v>33603</v>
      </c>
    </row>
    <row r="185" spans="1:9" ht="14.25" customHeight="1">
      <c r="A185" s="26">
        <v>46</v>
      </c>
      <c r="B185" s="1" t="s">
        <v>40</v>
      </c>
      <c r="C185" s="1" t="s">
        <v>199</v>
      </c>
      <c r="D185" s="20" t="s">
        <v>266</v>
      </c>
      <c r="E185" s="20" t="s">
        <v>266</v>
      </c>
      <c r="F185" s="54" t="s">
        <v>260</v>
      </c>
      <c r="G185" s="79">
        <v>10000</v>
      </c>
      <c r="H185" s="23">
        <v>33450</v>
      </c>
      <c r="I185" s="23">
        <v>33755</v>
      </c>
    </row>
    <row r="186" spans="1:9" ht="14.25" customHeight="1">
      <c r="A186" s="26">
        <v>100</v>
      </c>
      <c r="B186" s="1" t="s">
        <v>40</v>
      </c>
      <c r="C186" s="1" t="s">
        <v>39</v>
      </c>
      <c r="D186" s="20" t="s">
        <v>266</v>
      </c>
      <c r="E186" s="20" t="s">
        <v>266</v>
      </c>
      <c r="F186" s="54" t="s">
        <v>260</v>
      </c>
      <c r="G186" s="79">
        <v>9965</v>
      </c>
      <c r="H186" s="23">
        <v>29676</v>
      </c>
      <c r="I186" s="23">
        <v>30131</v>
      </c>
    </row>
    <row r="187" spans="1:9" ht="14.25" customHeight="1">
      <c r="A187" s="26">
        <v>33</v>
      </c>
      <c r="B187" s="1" t="s">
        <v>268</v>
      </c>
      <c r="C187" s="1" t="s">
        <v>267</v>
      </c>
      <c r="D187" s="20" t="s">
        <v>266</v>
      </c>
      <c r="E187" s="20" t="s">
        <v>266</v>
      </c>
      <c r="F187" s="54" t="s">
        <v>260</v>
      </c>
      <c r="G187" s="79">
        <v>24000</v>
      </c>
      <c r="H187" s="23">
        <v>26206</v>
      </c>
      <c r="I187" s="23">
        <v>26389</v>
      </c>
    </row>
    <row r="188" spans="1:9" ht="14.25" customHeight="1">
      <c r="A188" s="26">
        <v>113</v>
      </c>
      <c r="B188" s="1" t="s">
        <v>175</v>
      </c>
      <c r="C188" s="1" t="s">
        <v>189</v>
      </c>
      <c r="D188" s="20" t="s">
        <v>266</v>
      </c>
      <c r="E188" s="20" t="s">
        <v>266</v>
      </c>
      <c r="F188" s="54" t="s">
        <v>260</v>
      </c>
      <c r="G188" s="79">
        <v>88900</v>
      </c>
      <c r="H188" s="23">
        <v>30681</v>
      </c>
      <c r="I188" s="23">
        <v>31016</v>
      </c>
    </row>
    <row r="189" spans="1:9" ht="14.25" customHeight="1">
      <c r="A189" s="26">
        <v>94</v>
      </c>
      <c r="B189" s="1" t="s">
        <v>175</v>
      </c>
      <c r="C189" s="1" t="s">
        <v>37</v>
      </c>
      <c r="D189" s="20" t="s">
        <v>266</v>
      </c>
      <c r="E189" s="20" t="s">
        <v>266</v>
      </c>
      <c r="F189" s="54" t="s">
        <v>260</v>
      </c>
      <c r="G189" s="79">
        <v>50807</v>
      </c>
      <c r="H189" s="23">
        <v>29433</v>
      </c>
      <c r="I189" s="23">
        <v>29525</v>
      </c>
    </row>
    <row r="190" spans="1:9" ht="14.25" customHeight="1">
      <c r="A190" s="26">
        <v>117</v>
      </c>
      <c r="B190" s="1" t="s">
        <v>175</v>
      </c>
      <c r="C190" s="1" t="s">
        <v>62</v>
      </c>
      <c r="D190" s="20" t="s">
        <v>266</v>
      </c>
      <c r="E190" s="20" t="s">
        <v>266</v>
      </c>
      <c r="F190" s="54" t="s">
        <v>260</v>
      </c>
      <c r="G190" s="79">
        <v>43400</v>
      </c>
      <c r="H190" s="23">
        <v>30467</v>
      </c>
      <c r="I190" s="23">
        <v>31624</v>
      </c>
    </row>
    <row r="191" spans="1:9" ht="14.25" customHeight="1">
      <c r="A191" s="26">
        <v>114</v>
      </c>
      <c r="B191" s="1" t="s">
        <v>175</v>
      </c>
      <c r="C191" s="1" t="s">
        <v>300</v>
      </c>
      <c r="D191" s="20" t="s">
        <v>266</v>
      </c>
      <c r="E191" s="20" t="s">
        <v>266</v>
      </c>
      <c r="F191" s="54" t="s">
        <v>260</v>
      </c>
      <c r="G191" s="79">
        <v>41500</v>
      </c>
      <c r="H191" s="23">
        <v>31198</v>
      </c>
      <c r="I191" s="23">
        <v>31381</v>
      </c>
    </row>
    <row r="192" spans="1:9" ht="14.25" customHeight="1">
      <c r="A192" s="26">
        <v>107</v>
      </c>
      <c r="B192" s="1" t="s">
        <v>175</v>
      </c>
      <c r="C192" s="1" t="s">
        <v>42</v>
      </c>
      <c r="D192" s="20" t="s">
        <v>266</v>
      </c>
      <c r="E192" s="20" t="s">
        <v>266</v>
      </c>
      <c r="F192" s="54" t="s">
        <v>260</v>
      </c>
      <c r="G192" s="79">
        <v>24200</v>
      </c>
      <c r="H192" s="23">
        <v>29859</v>
      </c>
      <c r="I192" s="23">
        <v>29951</v>
      </c>
    </row>
    <row r="193" spans="1:9" ht="14.25" customHeight="1">
      <c r="A193" s="26">
        <v>114</v>
      </c>
      <c r="B193" s="1" t="s">
        <v>175</v>
      </c>
      <c r="C193" s="1" t="s">
        <v>300</v>
      </c>
      <c r="D193" s="20" t="s">
        <v>266</v>
      </c>
      <c r="E193" s="20" t="s">
        <v>266</v>
      </c>
      <c r="F193" s="54" t="s">
        <v>260</v>
      </c>
      <c r="G193" s="79">
        <v>10000</v>
      </c>
      <c r="H193" s="23">
        <v>30436</v>
      </c>
      <c r="I193" s="23">
        <v>30467</v>
      </c>
    </row>
    <row r="194" spans="1:9" ht="14.25" customHeight="1">
      <c r="A194" s="26">
        <v>113</v>
      </c>
      <c r="B194" s="1" t="s">
        <v>175</v>
      </c>
      <c r="C194" s="1" t="s">
        <v>177</v>
      </c>
      <c r="D194" s="20" t="s">
        <v>266</v>
      </c>
      <c r="E194" s="20" t="s">
        <v>266</v>
      </c>
      <c r="F194" s="54" t="s">
        <v>260</v>
      </c>
      <c r="G194" s="79">
        <v>6000</v>
      </c>
      <c r="H194" s="23">
        <v>30375</v>
      </c>
      <c r="I194" s="23">
        <v>30405</v>
      </c>
    </row>
    <row r="195" spans="1:9" ht="14.25" customHeight="1">
      <c r="A195" s="26">
        <v>48</v>
      </c>
      <c r="B195" s="1" t="s">
        <v>175</v>
      </c>
      <c r="C195" s="1" t="s">
        <v>400</v>
      </c>
      <c r="D195" s="20" t="s">
        <v>266</v>
      </c>
      <c r="E195" s="20" t="s">
        <v>266</v>
      </c>
      <c r="F195" s="54" t="s">
        <v>260</v>
      </c>
      <c r="G195" s="79">
        <v>2542</v>
      </c>
      <c r="H195" s="23">
        <v>27149</v>
      </c>
      <c r="I195" s="23">
        <v>27180</v>
      </c>
    </row>
    <row r="196" spans="1:9" ht="14.25" customHeight="1">
      <c r="A196" s="26">
        <v>114</v>
      </c>
      <c r="B196" s="1" t="s">
        <v>175</v>
      </c>
      <c r="C196" s="1" t="s">
        <v>298</v>
      </c>
      <c r="D196" s="20" t="s">
        <v>266</v>
      </c>
      <c r="E196" s="20" t="s">
        <v>266</v>
      </c>
      <c r="F196" s="54" t="s">
        <v>260</v>
      </c>
      <c r="G196" s="79">
        <v>617.4</v>
      </c>
      <c r="H196" s="23">
        <v>30406</v>
      </c>
      <c r="I196" s="23">
        <v>30435</v>
      </c>
    </row>
    <row r="197" spans="1:9" ht="14.25" customHeight="1">
      <c r="A197" s="26">
        <v>116</v>
      </c>
      <c r="B197" s="1" t="s">
        <v>302</v>
      </c>
      <c r="C197" s="1" t="s">
        <v>309</v>
      </c>
      <c r="D197" s="20" t="s">
        <v>266</v>
      </c>
      <c r="E197" s="20" t="s">
        <v>266</v>
      </c>
      <c r="F197" s="54" t="s">
        <v>260</v>
      </c>
      <c r="G197" s="79">
        <v>41000</v>
      </c>
      <c r="H197" s="23">
        <v>30467</v>
      </c>
      <c r="I197" s="23">
        <v>30589</v>
      </c>
    </row>
    <row r="198" spans="1:9" ht="14.25" customHeight="1">
      <c r="A198" s="26">
        <v>147</v>
      </c>
      <c r="B198" s="1" t="s">
        <v>204</v>
      </c>
      <c r="C198" s="1" t="s">
        <v>203</v>
      </c>
      <c r="D198" s="20" t="s">
        <v>266</v>
      </c>
      <c r="E198" s="20" t="s">
        <v>266</v>
      </c>
      <c r="F198" s="54" t="s">
        <v>260</v>
      </c>
      <c r="G198" s="79">
        <v>43810</v>
      </c>
      <c r="H198" s="23">
        <v>33755</v>
      </c>
      <c r="I198" s="23">
        <v>34850</v>
      </c>
    </row>
    <row r="199" spans="1:9" ht="14.25" customHeight="1">
      <c r="A199" s="26">
        <v>144</v>
      </c>
      <c r="B199" s="1" t="s">
        <v>204</v>
      </c>
      <c r="C199" s="1" t="s">
        <v>94</v>
      </c>
      <c r="D199" s="20" t="s">
        <v>266</v>
      </c>
      <c r="E199" s="20" t="s">
        <v>266</v>
      </c>
      <c r="F199" s="54" t="s">
        <v>260</v>
      </c>
      <c r="G199" s="79">
        <v>43700</v>
      </c>
      <c r="H199" s="23">
        <v>33755</v>
      </c>
      <c r="I199" s="23">
        <v>34393</v>
      </c>
    </row>
    <row r="200" spans="1:9" ht="14.25" customHeight="1">
      <c r="A200" s="26">
        <v>154</v>
      </c>
      <c r="B200" s="1" t="s">
        <v>204</v>
      </c>
      <c r="C200" s="1" t="s">
        <v>314</v>
      </c>
      <c r="D200" s="20" t="s">
        <v>266</v>
      </c>
      <c r="E200" s="20" t="s">
        <v>266</v>
      </c>
      <c r="F200" s="54" t="s">
        <v>260</v>
      </c>
      <c r="G200" s="79">
        <v>23810</v>
      </c>
      <c r="H200" s="23">
        <v>34485</v>
      </c>
      <c r="I200" s="23">
        <v>36038</v>
      </c>
    </row>
    <row r="201" spans="1:9" ht="14.25" customHeight="1">
      <c r="A201" s="26">
        <v>156</v>
      </c>
      <c r="B201" s="1" t="s">
        <v>204</v>
      </c>
      <c r="C201" s="1" t="s">
        <v>312</v>
      </c>
      <c r="D201" s="20" t="s">
        <v>266</v>
      </c>
      <c r="E201" s="20" t="s">
        <v>266</v>
      </c>
      <c r="F201" s="54" t="s">
        <v>260</v>
      </c>
      <c r="G201" s="79">
        <v>19000</v>
      </c>
      <c r="H201" s="23">
        <v>34699</v>
      </c>
      <c r="I201" s="23">
        <v>35033</v>
      </c>
    </row>
    <row r="202" spans="1:9" ht="14.25" customHeight="1">
      <c r="A202" s="26">
        <v>32</v>
      </c>
      <c r="B202" s="1" t="s">
        <v>27</v>
      </c>
      <c r="C202" s="1" t="s">
        <v>26</v>
      </c>
      <c r="D202" s="20" t="s">
        <v>333</v>
      </c>
      <c r="E202" s="20" t="s">
        <v>424</v>
      </c>
      <c r="F202" s="54" t="s">
        <v>261</v>
      </c>
      <c r="G202" s="79">
        <v>5000</v>
      </c>
      <c r="H202" s="23">
        <v>25992</v>
      </c>
      <c r="I202" s="23">
        <v>26511</v>
      </c>
    </row>
    <row r="203" spans="1:9" ht="14.25" customHeight="1">
      <c r="A203" s="26">
        <v>101</v>
      </c>
      <c r="B203" s="1" t="s">
        <v>360</v>
      </c>
      <c r="C203" s="1" t="s">
        <v>359</v>
      </c>
      <c r="D203" s="20" t="s">
        <v>333</v>
      </c>
      <c r="E203" s="20" t="s">
        <v>424</v>
      </c>
      <c r="F203" s="54" t="s">
        <v>260</v>
      </c>
      <c r="G203" s="79">
        <v>69000</v>
      </c>
      <c r="H203" s="23">
        <v>29645</v>
      </c>
      <c r="I203" s="23">
        <v>29829</v>
      </c>
    </row>
    <row r="204" spans="1:9" ht="14.25" customHeight="1">
      <c r="A204" s="26">
        <v>167</v>
      </c>
      <c r="B204" s="1" t="s">
        <v>18</v>
      </c>
      <c r="C204" s="1" t="s">
        <v>281</v>
      </c>
      <c r="D204" s="20" t="s">
        <v>363</v>
      </c>
      <c r="E204" s="20" t="s">
        <v>424</v>
      </c>
      <c r="F204" s="54" t="s">
        <v>259</v>
      </c>
      <c r="G204" s="79">
        <v>14000</v>
      </c>
      <c r="H204" s="23">
        <v>35826</v>
      </c>
      <c r="I204" s="23">
        <v>36311</v>
      </c>
    </row>
    <row r="205" spans="1:9" ht="14.25" customHeight="1">
      <c r="A205" s="26">
        <v>19</v>
      </c>
      <c r="B205" s="1" t="s">
        <v>121</v>
      </c>
      <c r="C205" s="1" t="s">
        <v>506</v>
      </c>
      <c r="D205" s="20" t="s">
        <v>363</v>
      </c>
      <c r="E205" s="20" t="s">
        <v>424</v>
      </c>
      <c r="F205" s="54" t="s">
        <v>261</v>
      </c>
      <c r="G205" s="79">
        <v>2500</v>
      </c>
      <c r="H205" s="23">
        <v>25293</v>
      </c>
      <c r="I205" s="23">
        <v>25872</v>
      </c>
    </row>
    <row r="206" spans="1:9" ht="14.25" customHeight="1">
      <c r="A206" s="26">
        <v>3</v>
      </c>
      <c r="B206" s="1" t="s">
        <v>121</v>
      </c>
      <c r="C206" s="1" t="s">
        <v>116</v>
      </c>
      <c r="D206" s="20" t="s">
        <v>363</v>
      </c>
      <c r="E206" s="20" t="s">
        <v>424</v>
      </c>
      <c r="F206" s="54" t="s">
        <v>84</v>
      </c>
      <c r="G206" s="79">
        <v>2000</v>
      </c>
      <c r="H206" s="23">
        <v>24531</v>
      </c>
      <c r="I206" s="23">
        <v>26633</v>
      </c>
    </row>
    <row r="207" spans="1:9" ht="14.25" customHeight="1">
      <c r="A207" s="26">
        <v>139</v>
      </c>
      <c r="B207" s="1" t="s">
        <v>526</v>
      </c>
      <c r="C207" s="1" t="s">
        <v>525</v>
      </c>
      <c r="D207" s="20" t="s">
        <v>363</v>
      </c>
      <c r="E207" s="20" t="s">
        <v>424</v>
      </c>
      <c r="F207" s="54" t="s">
        <v>77</v>
      </c>
      <c r="G207" s="79">
        <v>1862.14</v>
      </c>
      <c r="H207" s="23">
        <v>33481</v>
      </c>
      <c r="I207" s="23">
        <v>33603</v>
      </c>
    </row>
    <row r="208" spans="1:9" ht="14.25" customHeight="1">
      <c r="A208" s="26">
        <v>110</v>
      </c>
      <c r="B208" s="1" t="s">
        <v>244</v>
      </c>
      <c r="C208" s="1" t="s">
        <v>368</v>
      </c>
      <c r="D208" s="20" t="s">
        <v>363</v>
      </c>
      <c r="E208" s="20" t="s">
        <v>424</v>
      </c>
      <c r="F208" s="54" t="s">
        <v>79</v>
      </c>
      <c r="G208" s="79">
        <v>109925</v>
      </c>
      <c r="H208" s="23">
        <v>30255</v>
      </c>
      <c r="I208" s="23">
        <v>31532</v>
      </c>
    </row>
    <row r="209" spans="1:9" ht="14.25" customHeight="1">
      <c r="A209" s="26"/>
      <c r="E209" s="52"/>
      <c r="H209" s="23"/>
      <c r="I209" s="23"/>
    </row>
    <row r="210" spans="1:9" ht="14.25" customHeight="1">
      <c r="A210" s="26"/>
      <c r="E210" s="52"/>
      <c r="H210" s="23"/>
      <c r="I210" s="23"/>
    </row>
    <row r="211" spans="1:9">
      <c r="A211" s="25"/>
    </row>
    <row r="212" spans="1:9" ht="15">
      <c r="A212" s="46"/>
      <c r="C212" s="18"/>
    </row>
    <row r="213" spans="1:9" s="22" customFormat="1" ht="14" customHeight="1">
      <c r="A213" s="35"/>
      <c r="B213" s="1"/>
      <c r="C213" s="44"/>
      <c r="D213" s="16"/>
      <c r="E213" s="2"/>
      <c r="F213" s="58"/>
      <c r="G213" s="84"/>
      <c r="H213" s="29"/>
      <c r="I213" s="29"/>
    </row>
    <row r="214" spans="1:9" s="22" customFormat="1" ht="14" customHeight="1">
      <c r="A214" s="35"/>
      <c r="B214" s="1"/>
      <c r="C214" s="44"/>
      <c r="D214" s="16"/>
      <c r="E214" s="2"/>
      <c r="F214" s="58"/>
      <c r="G214" s="84"/>
      <c r="H214" s="29"/>
      <c r="I214" s="29"/>
    </row>
    <row r="215" spans="1:9" s="22" customFormat="1" ht="14" customHeight="1">
      <c r="A215" s="35"/>
      <c r="B215" s="1"/>
      <c r="C215" s="44"/>
      <c r="D215" s="16"/>
      <c r="E215" s="2"/>
      <c r="F215" s="58"/>
      <c r="G215" s="84"/>
      <c r="H215" s="29"/>
      <c r="I215" s="29"/>
    </row>
    <row r="216" spans="1:9" s="22" customFormat="1" ht="14" customHeight="1">
      <c r="A216" s="35"/>
      <c r="B216" s="1"/>
      <c r="C216" s="44"/>
      <c r="D216" s="16"/>
      <c r="E216" s="2"/>
      <c r="F216" s="58"/>
      <c r="G216" s="84"/>
      <c r="H216" s="29"/>
      <c r="I216" s="29"/>
    </row>
    <row r="217" spans="1:9" s="22" customFormat="1" ht="14" customHeight="1">
      <c r="A217" s="35"/>
      <c r="B217" s="1"/>
      <c r="C217" s="44"/>
      <c r="D217" s="16"/>
      <c r="E217" s="2"/>
      <c r="F217" s="58"/>
      <c r="G217" s="84"/>
      <c r="H217" s="29"/>
      <c r="I217" s="29"/>
    </row>
    <row r="218" spans="1:9" s="22" customFormat="1" ht="14" customHeight="1">
      <c r="A218" s="35"/>
      <c r="B218" s="1"/>
      <c r="C218" s="44"/>
      <c r="D218" s="16"/>
      <c r="E218" s="2"/>
      <c r="F218" s="58"/>
      <c r="G218" s="84"/>
      <c r="H218" s="29"/>
      <c r="I218" s="29"/>
    </row>
    <row r="219" spans="1:9" s="22" customFormat="1" ht="14" customHeight="1">
      <c r="A219" s="35"/>
      <c r="B219" s="1"/>
      <c r="C219" s="44"/>
      <c r="D219" s="16"/>
      <c r="E219" s="6"/>
      <c r="F219" s="58"/>
      <c r="G219" s="84"/>
      <c r="H219" s="29"/>
      <c r="I219" s="29"/>
    </row>
    <row r="220" spans="1:9" s="22" customFormat="1" ht="14" customHeight="1">
      <c r="A220" s="47"/>
      <c r="B220" s="1"/>
      <c r="C220" s="45"/>
      <c r="D220" s="16"/>
      <c r="E220" s="6"/>
      <c r="F220" s="58"/>
      <c r="G220" s="84"/>
      <c r="H220" s="29"/>
      <c r="I220" s="29"/>
    </row>
    <row r="221" spans="1:9" s="22" customFormat="1" ht="14" customHeight="1">
      <c r="A221" s="35"/>
      <c r="B221" s="1"/>
      <c r="C221" s="44"/>
      <c r="D221" s="16"/>
      <c r="E221" s="2"/>
      <c r="F221" s="58"/>
      <c r="G221" s="84"/>
      <c r="H221" s="29"/>
      <c r="I221" s="29"/>
    </row>
    <row r="222" spans="1:9" s="22" customFormat="1" ht="14" customHeight="1">
      <c r="A222" s="35"/>
      <c r="B222" s="1"/>
      <c r="C222" s="44"/>
      <c r="D222" s="16"/>
      <c r="E222" s="2"/>
      <c r="F222" s="58"/>
      <c r="G222" s="84"/>
      <c r="H222" s="29"/>
      <c r="I222" s="29"/>
    </row>
    <row r="223" spans="1:9" s="22" customFormat="1" ht="14" customHeight="1">
      <c r="A223" s="47"/>
      <c r="B223" s="1"/>
      <c r="C223" s="45"/>
      <c r="D223" s="16"/>
      <c r="E223" s="2"/>
      <c r="F223" s="58"/>
      <c r="G223" s="84"/>
      <c r="H223" s="29"/>
      <c r="I223" s="29"/>
    </row>
    <row r="224" spans="1:9" s="22" customFormat="1" ht="14" customHeight="1">
      <c r="A224" s="35"/>
      <c r="B224" s="1"/>
      <c r="C224" s="45"/>
      <c r="D224" s="16"/>
      <c r="E224" s="6"/>
      <c r="F224" s="58"/>
      <c r="G224" s="84"/>
      <c r="H224" s="29"/>
      <c r="I224" s="29"/>
    </row>
    <row r="225" spans="1:9" s="22" customFormat="1" ht="14" customHeight="1">
      <c r="A225" s="35"/>
      <c r="B225" s="1"/>
      <c r="C225" s="44"/>
      <c r="D225" s="16"/>
      <c r="E225" s="6"/>
      <c r="F225" s="58"/>
      <c r="G225" s="84"/>
      <c r="H225" s="29"/>
      <c r="I225" s="29"/>
    </row>
    <row r="226" spans="1:9" s="22" customFormat="1" ht="14" customHeight="1">
      <c r="A226" s="35"/>
      <c r="B226" s="1"/>
      <c r="C226" s="45"/>
      <c r="D226" s="16"/>
      <c r="E226" s="2"/>
      <c r="F226" s="58"/>
      <c r="G226" s="84"/>
      <c r="H226" s="29"/>
      <c r="I226" s="29"/>
    </row>
    <row r="227" spans="1:9" s="22" customFormat="1" ht="14" customHeight="1">
      <c r="A227" s="35"/>
      <c r="B227" s="1"/>
      <c r="C227" s="44"/>
      <c r="D227" s="16"/>
      <c r="E227" s="2"/>
      <c r="F227" s="58"/>
      <c r="G227" s="84"/>
      <c r="H227" s="29"/>
      <c r="I227" s="29"/>
    </row>
    <row r="228" spans="1:9" s="22" customFormat="1" ht="14" customHeight="1">
      <c r="B228" s="1"/>
      <c r="D228" s="20"/>
      <c r="E228" s="20"/>
      <c r="F228" s="54"/>
      <c r="G228" s="84"/>
      <c r="H228" s="29"/>
      <c r="I228" s="29"/>
    </row>
    <row r="229" spans="1:9" s="22" customFormat="1">
      <c r="A229" s="36"/>
      <c r="B229" s="1"/>
      <c r="C229" s="32"/>
      <c r="D229" s="20"/>
      <c r="E229" s="20"/>
      <c r="F229" s="54"/>
      <c r="G229" s="84"/>
      <c r="H229" s="29"/>
      <c r="I229" s="29"/>
    </row>
    <row r="230" spans="1:9" s="22" customFormat="1">
      <c r="A230" s="36"/>
      <c r="B230" s="1"/>
      <c r="C230" s="32"/>
      <c r="D230" s="20"/>
      <c r="E230" s="20"/>
      <c r="F230" s="54"/>
      <c r="G230" s="84"/>
      <c r="H230" s="29"/>
      <c r="I230" s="29"/>
    </row>
    <row r="231" spans="1:9" s="22" customFormat="1">
      <c r="A231" s="36"/>
      <c r="B231" s="1"/>
      <c r="C231" s="32"/>
      <c r="D231" s="20"/>
      <c r="E231" s="20"/>
      <c r="F231" s="54"/>
      <c r="G231" s="84"/>
      <c r="H231" s="29"/>
      <c r="I231" s="29"/>
    </row>
    <row r="232" spans="1:9" s="27" customFormat="1">
      <c r="A232" s="36"/>
      <c r="B232" s="5"/>
      <c r="C232" s="32"/>
      <c r="D232" s="21"/>
      <c r="E232" s="21"/>
      <c r="F232" s="55"/>
      <c r="G232" s="85"/>
      <c r="H232" s="30"/>
      <c r="I232" s="30"/>
    </row>
    <row r="233" spans="1:9" s="27" customFormat="1">
      <c r="A233" s="36"/>
      <c r="B233" s="5"/>
      <c r="C233" s="32"/>
      <c r="D233" s="21"/>
      <c r="E233" s="21"/>
      <c r="F233" s="55"/>
      <c r="G233" s="85"/>
      <c r="H233" s="30"/>
      <c r="I233" s="30"/>
    </row>
    <row r="234" spans="1:9" s="27" customFormat="1">
      <c r="A234" s="36"/>
      <c r="B234" s="5"/>
      <c r="C234" s="32"/>
      <c r="D234" s="21"/>
      <c r="E234" s="21"/>
      <c r="F234" s="55"/>
      <c r="G234" s="85"/>
      <c r="H234" s="30"/>
      <c r="I234" s="30"/>
    </row>
    <row r="235" spans="1:9" s="27" customFormat="1">
      <c r="A235" s="36"/>
      <c r="B235" s="5"/>
      <c r="C235" s="31"/>
      <c r="D235" s="21"/>
      <c r="E235" s="21"/>
      <c r="F235" s="55"/>
      <c r="G235" s="85"/>
      <c r="H235" s="30"/>
      <c r="I235" s="30"/>
    </row>
    <row r="236" spans="1:9" s="27" customFormat="1">
      <c r="A236" s="36"/>
      <c r="B236" s="5"/>
      <c r="C236" s="31"/>
      <c r="D236" s="21"/>
      <c r="E236" s="21"/>
      <c r="F236" s="55"/>
      <c r="G236" s="85"/>
      <c r="H236" s="30"/>
      <c r="I236" s="30"/>
    </row>
    <row r="237" spans="1:9" s="27" customFormat="1">
      <c r="A237" s="36"/>
      <c r="B237" s="5"/>
      <c r="C237" s="32"/>
      <c r="D237" s="21"/>
      <c r="E237" s="21"/>
      <c r="F237" s="55"/>
      <c r="G237" s="85"/>
      <c r="H237" s="30"/>
      <c r="I237" s="30"/>
    </row>
    <row r="238" spans="1:9" s="27" customFormat="1">
      <c r="A238" s="36"/>
      <c r="B238" s="5"/>
      <c r="C238" s="32"/>
      <c r="D238" s="21"/>
      <c r="E238" s="21"/>
      <c r="F238" s="55"/>
      <c r="G238" s="85"/>
      <c r="H238" s="30"/>
      <c r="I238" s="30"/>
    </row>
    <row r="239" spans="1:9" s="27" customFormat="1">
      <c r="A239" s="36"/>
      <c r="B239" s="5"/>
      <c r="C239" s="32"/>
      <c r="D239" s="21"/>
      <c r="E239" s="21"/>
      <c r="F239" s="55"/>
      <c r="G239" s="85"/>
      <c r="H239" s="30"/>
      <c r="I239" s="30"/>
    </row>
    <row r="240" spans="1:9" s="27" customFormat="1">
      <c r="A240" s="36"/>
      <c r="B240" s="5"/>
      <c r="C240" s="31"/>
      <c r="D240" s="21"/>
      <c r="E240" s="21"/>
      <c r="F240" s="55"/>
      <c r="G240" s="85"/>
      <c r="H240" s="30"/>
      <c r="I240" s="30"/>
    </row>
    <row r="241" spans="1:9" s="27" customFormat="1">
      <c r="A241" s="36"/>
      <c r="B241" s="5"/>
      <c r="C241" s="32"/>
      <c r="D241" s="21"/>
      <c r="E241" s="21"/>
      <c r="F241" s="55"/>
      <c r="G241" s="85"/>
      <c r="H241" s="30"/>
      <c r="I241" s="30"/>
    </row>
    <row r="242" spans="1:9" s="5" customFormat="1">
      <c r="A242" s="25"/>
      <c r="D242" s="21"/>
      <c r="E242" s="21"/>
      <c r="F242" s="55"/>
      <c r="G242" s="81"/>
      <c r="H242" s="15"/>
      <c r="I242" s="15"/>
    </row>
    <row r="243" spans="1:9" s="5" customFormat="1">
      <c r="A243" s="25"/>
      <c r="D243" s="21"/>
      <c r="E243" s="21"/>
      <c r="F243" s="55"/>
      <c r="G243" s="81"/>
      <c r="H243" s="15"/>
      <c r="I243" s="15"/>
    </row>
    <row r="244" spans="1:9" s="5" customFormat="1">
      <c r="A244" s="25"/>
      <c r="D244" s="21"/>
      <c r="E244" s="21"/>
      <c r="F244" s="55"/>
      <c r="G244" s="81"/>
      <c r="H244" s="15"/>
      <c r="I244" s="15"/>
    </row>
    <row r="245" spans="1:9" s="5" customFormat="1">
      <c r="A245" s="25"/>
      <c r="D245" s="21"/>
      <c r="E245" s="21"/>
      <c r="F245" s="55"/>
      <c r="G245" s="81"/>
      <c r="H245" s="15"/>
      <c r="I245" s="15"/>
    </row>
    <row r="246" spans="1:9" s="5" customFormat="1">
      <c r="A246" s="25"/>
      <c r="D246" s="21"/>
      <c r="E246" s="21"/>
      <c r="F246" s="55"/>
      <c r="G246" s="81"/>
      <c r="H246" s="15"/>
      <c r="I246" s="15"/>
    </row>
    <row r="247" spans="1:9">
      <c r="A247" s="25"/>
    </row>
    <row r="248" spans="1:9">
      <c r="A248" s="25"/>
    </row>
    <row r="249" spans="1:9">
      <c r="A249" s="25"/>
    </row>
    <row r="250" spans="1:9">
      <c r="A250" s="25"/>
    </row>
    <row r="251" spans="1:9">
      <c r="A251" s="25"/>
    </row>
    <row r="252" spans="1:9">
      <c r="A252" s="25"/>
    </row>
    <row r="253" spans="1:9">
      <c r="A253" s="25"/>
    </row>
    <row r="254" spans="1:9">
      <c r="A254" s="25"/>
    </row>
    <row r="255" spans="1:9">
      <c r="A255" s="25"/>
    </row>
    <row r="256" spans="1:9">
      <c r="A256" s="25"/>
    </row>
    <row r="257" spans="1:1">
      <c r="A257" s="25"/>
    </row>
    <row r="258" spans="1:1">
      <c r="A258" s="25"/>
    </row>
    <row r="259" spans="1:1">
      <c r="A259" s="25"/>
    </row>
    <row r="260" spans="1:1">
      <c r="A260" s="25"/>
    </row>
    <row r="261" spans="1:1">
      <c r="A261" s="25"/>
    </row>
    <row r="262" spans="1:1">
      <c r="A262" s="25"/>
    </row>
    <row r="263" spans="1:1">
      <c r="A263" s="25"/>
    </row>
    <row r="264" spans="1:1">
      <c r="A264" s="25"/>
    </row>
    <row r="265" spans="1:1">
      <c r="A265" s="25"/>
    </row>
    <row r="266" spans="1:1">
      <c r="A266" s="25"/>
    </row>
    <row r="267" spans="1:1">
      <c r="A267" s="25"/>
    </row>
    <row r="268" spans="1:1">
      <c r="A268" s="25"/>
    </row>
    <row r="269" spans="1:1">
      <c r="A269" s="25"/>
    </row>
    <row r="270" spans="1:1">
      <c r="A270" s="25"/>
    </row>
    <row r="271" spans="1:1">
      <c r="A271" s="25"/>
    </row>
    <row r="272" spans="1:1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</sheetData>
  <mergeCells count="1">
    <mergeCell ref="D1:E1"/>
  </mergeCells>
  <phoneticPr fontId="6" type="noConversion"/>
  <pageMargins left="0.46" right="0.25" top="0.73" bottom="0.43" header="0.27" footer="0.18"/>
  <pageSetup scale="68" orientation="landscape"/>
  <headerFooter>
    <oddHeader>&amp;C&amp;"Geneva,Bold"&amp;14Island Resources&amp;"Geneva,Regular" &amp;"Geneva,Bold"Foundation Restricted Funding, 1971 - 2004&amp;"Geneva,Regular"&amp;9_x000D_&amp;"Geneva,Bold"&amp;12Identified by Donors</oddHeader>
    <oddFooter>&amp;L&amp;"Geneva,Bold"&amp;10Page &amp;P&amp;R&amp;"Geneva,Bold"&amp;10&amp;D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opLeftCell="C58" zoomScale="75" workbookViewId="0">
      <selection activeCell="H61" sqref="H61:J61"/>
    </sheetView>
  </sheetViews>
  <sheetFormatPr baseColWidth="10" defaultColWidth="15.1640625" defaultRowHeight="13" x14ac:dyDescent="0"/>
  <cols>
    <col min="1" max="1" width="9.33203125" style="37" customWidth="1"/>
    <col min="2" max="2" width="63.6640625" style="1" customWidth="1"/>
    <col min="3" max="3" width="13.6640625" style="20" customWidth="1"/>
    <col min="4" max="4" width="8" style="20" customWidth="1"/>
    <col min="5" max="5" width="9.6640625" style="54" customWidth="1"/>
    <col min="6" max="6" width="50.33203125" style="1" customWidth="1"/>
    <col min="7" max="7" width="28" style="1" customWidth="1"/>
    <col min="8" max="8" width="14.6640625" style="1" bestFit="1" customWidth="1"/>
    <col min="9" max="9" width="11.33203125" style="14" customWidth="1"/>
    <col min="10" max="10" width="10.6640625" style="14" customWidth="1"/>
    <col min="11" max="16384" width="15.1640625" style="1"/>
  </cols>
  <sheetData>
    <row r="1" spans="1:10" s="9" customFormat="1">
      <c r="A1" s="9" t="s">
        <v>43</v>
      </c>
      <c r="B1" s="9" t="s">
        <v>459</v>
      </c>
      <c r="C1" s="336" t="s">
        <v>458</v>
      </c>
      <c r="D1" s="338"/>
      <c r="E1" s="9" t="s">
        <v>460</v>
      </c>
      <c r="F1" s="9" t="s">
        <v>453</v>
      </c>
      <c r="G1" s="9" t="s">
        <v>454</v>
      </c>
      <c r="H1" s="10" t="s">
        <v>455</v>
      </c>
      <c r="I1" s="48" t="s">
        <v>456</v>
      </c>
      <c r="J1" s="49" t="s">
        <v>457</v>
      </c>
    </row>
    <row r="2" spans="1:10" s="11" customFormat="1">
      <c r="C2" s="76"/>
      <c r="D2" s="77"/>
      <c r="H2" s="12"/>
      <c r="I2" s="74"/>
      <c r="J2" s="75"/>
    </row>
    <row r="3" spans="1:10" s="11" customFormat="1">
      <c r="A3" s="26">
        <v>120</v>
      </c>
      <c r="B3" s="1" t="s">
        <v>249</v>
      </c>
      <c r="C3" s="20" t="s">
        <v>286</v>
      </c>
      <c r="D3" s="20" t="s">
        <v>111</v>
      </c>
      <c r="E3" s="54" t="s">
        <v>79</v>
      </c>
      <c r="F3" s="1" t="s">
        <v>16</v>
      </c>
      <c r="G3" s="1" t="s">
        <v>250</v>
      </c>
      <c r="H3" s="3">
        <v>635000</v>
      </c>
      <c r="I3" s="23">
        <v>31290</v>
      </c>
      <c r="J3" s="23">
        <v>33450</v>
      </c>
    </row>
    <row r="4" spans="1:10" ht="14.25" customHeight="1">
      <c r="A4" s="26">
        <v>112</v>
      </c>
      <c r="B4" s="1" t="s">
        <v>98</v>
      </c>
      <c r="C4" s="20" t="s">
        <v>286</v>
      </c>
      <c r="D4" s="20" t="s">
        <v>111</v>
      </c>
      <c r="E4" s="54" t="s">
        <v>79</v>
      </c>
      <c r="F4" s="1" t="s">
        <v>16</v>
      </c>
      <c r="G4" s="1" t="s">
        <v>226</v>
      </c>
      <c r="H4" s="3">
        <v>487920</v>
      </c>
      <c r="I4" s="23">
        <v>30406</v>
      </c>
      <c r="J4" s="23">
        <v>31655</v>
      </c>
    </row>
    <row r="5" spans="1:10" ht="14.25" customHeight="1">
      <c r="A5" s="26">
        <v>131</v>
      </c>
      <c r="B5" s="1" t="s">
        <v>137</v>
      </c>
      <c r="C5" s="20" t="s">
        <v>330</v>
      </c>
      <c r="D5" s="20" t="s">
        <v>424</v>
      </c>
      <c r="E5" s="54" t="s">
        <v>79</v>
      </c>
      <c r="F5" s="1" t="s">
        <v>138</v>
      </c>
      <c r="H5" s="3">
        <v>238829</v>
      </c>
      <c r="I5" s="23">
        <v>32598</v>
      </c>
      <c r="J5" s="23">
        <v>34515</v>
      </c>
    </row>
    <row r="6" spans="1:10" ht="14.25" customHeight="1">
      <c r="A6" s="26">
        <v>132</v>
      </c>
      <c r="B6" s="1" t="s">
        <v>139</v>
      </c>
      <c r="C6" s="20" t="s">
        <v>330</v>
      </c>
      <c r="D6" s="20" t="s">
        <v>424</v>
      </c>
      <c r="E6" s="54" t="s">
        <v>260</v>
      </c>
      <c r="F6" s="1" t="s">
        <v>134</v>
      </c>
      <c r="H6" s="3">
        <v>230000</v>
      </c>
      <c r="I6" s="23">
        <v>32659</v>
      </c>
      <c r="J6" s="23">
        <v>33938</v>
      </c>
    </row>
    <row r="7" spans="1:10" ht="14.25" customHeight="1">
      <c r="A7" s="26">
        <v>174</v>
      </c>
      <c r="B7" s="1" t="s">
        <v>468</v>
      </c>
      <c r="C7" s="20" t="s">
        <v>330</v>
      </c>
      <c r="D7" s="52" t="s">
        <v>424</v>
      </c>
      <c r="E7" s="54" t="s">
        <v>261</v>
      </c>
      <c r="F7" s="1" t="s">
        <v>278</v>
      </c>
      <c r="H7" s="3">
        <v>200000</v>
      </c>
      <c r="I7" s="23">
        <v>36341</v>
      </c>
      <c r="J7" s="23">
        <v>37071</v>
      </c>
    </row>
    <row r="8" spans="1:10" ht="14.25" customHeight="1">
      <c r="A8" s="26">
        <v>91</v>
      </c>
      <c r="B8" s="1" t="s">
        <v>319</v>
      </c>
      <c r="C8" s="20" t="s">
        <v>286</v>
      </c>
      <c r="D8" s="20" t="s">
        <v>166</v>
      </c>
      <c r="E8" s="54" t="s">
        <v>260</v>
      </c>
      <c r="F8" s="1" t="s">
        <v>212</v>
      </c>
      <c r="G8" s="1" t="s">
        <v>320</v>
      </c>
      <c r="H8" s="3">
        <v>189970</v>
      </c>
      <c r="I8" s="23">
        <v>29006</v>
      </c>
      <c r="J8" s="23">
        <v>30132</v>
      </c>
    </row>
    <row r="9" spans="1:10" ht="14.25" customHeight="1">
      <c r="A9" s="26">
        <v>184</v>
      </c>
      <c r="B9" s="1" t="s">
        <v>32</v>
      </c>
      <c r="C9" s="20" t="s">
        <v>330</v>
      </c>
      <c r="D9" s="52" t="s">
        <v>424</v>
      </c>
      <c r="E9" s="54" t="s">
        <v>261</v>
      </c>
      <c r="F9" s="1" t="s">
        <v>278</v>
      </c>
      <c r="H9" s="3">
        <v>162000</v>
      </c>
      <c r="I9" s="23">
        <v>37103</v>
      </c>
      <c r="J9" s="23">
        <v>37833</v>
      </c>
    </row>
    <row r="10" spans="1:10" ht="14.25" customHeight="1">
      <c r="A10" s="26">
        <v>90</v>
      </c>
      <c r="B10" s="1" t="s">
        <v>15</v>
      </c>
      <c r="C10" s="20" t="s">
        <v>286</v>
      </c>
      <c r="D10" s="20" t="s">
        <v>111</v>
      </c>
      <c r="E10" s="54" t="s">
        <v>79</v>
      </c>
      <c r="F10" s="1" t="s">
        <v>16</v>
      </c>
      <c r="G10" s="1" t="s">
        <v>17</v>
      </c>
      <c r="H10" s="3">
        <v>155320</v>
      </c>
      <c r="I10" s="23">
        <v>29064</v>
      </c>
      <c r="J10" s="23">
        <v>29524</v>
      </c>
    </row>
    <row r="11" spans="1:10" ht="14.25" customHeight="1">
      <c r="A11" s="26">
        <v>110</v>
      </c>
      <c r="B11" s="1" t="s">
        <v>136</v>
      </c>
      <c r="C11" s="20" t="s">
        <v>330</v>
      </c>
      <c r="D11" s="20" t="s">
        <v>424</v>
      </c>
      <c r="E11" s="54" t="s">
        <v>76</v>
      </c>
      <c r="F11" s="1" t="s">
        <v>135</v>
      </c>
      <c r="H11" s="3">
        <v>147653</v>
      </c>
      <c r="I11" s="23">
        <v>32233</v>
      </c>
      <c r="J11" s="23">
        <v>36129</v>
      </c>
    </row>
    <row r="12" spans="1:10" ht="14.25" customHeight="1">
      <c r="A12" s="26">
        <v>172</v>
      </c>
      <c r="B12" s="1" t="s">
        <v>386</v>
      </c>
      <c r="C12" s="20" t="s">
        <v>332</v>
      </c>
      <c r="D12" s="20" t="s">
        <v>266</v>
      </c>
      <c r="E12" s="54" t="s">
        <v>403</v>
      </c>
      <c r="F12" s="1" t="s">
        <v>387</v>
      </c>
      <c r="H12" s="3">
        <v>143150</v>
      </c>
      <c r="I12" s="23">
        <v>36068</v>
      </c>
      <c r="J12" s="23">
        <v>36799</v>
      </c>
    </row>
    <row r="13" spans="1:10" ht="14.25" customHeight="1">
      <c r="A13" s="26">
        <v>95</v>
      </c>
      <c r="B13" s="1" t="s">
        <v>321</v>
      </c>
      <c r="C13" s="20" t="s">
        <v>286</v>
      </c>
      <c r="D13" s="20" t="s">
        <v>166</v>
      </c>
      <c r="E13" s="54" t="s">
        <v>260</v>
      </c>
      <c r="F13" s="1" t="s">
        <v>212</v>
      </c>
      <c r="G13" s="1" t="s">
        <v>320</v>
      </c>
      <c r="H13" s="3">
        <v>140000</v>
      </c>
      <c r="I13" s="23">
        <v>29372</v>
      </c>
      <c r="J13" s="23">
        <v>30497</v>
      </c>
    </row>
    <row r="14" spans="1:10" ht="14.25" customHeight="1">
      <c r="A14" s="26">
        <v>50</v>
      </c>
      <c r="B14" s="1" t="s">
        <v>479</v>
      </c>
      <c r="C14" s="20" t="s">
        <v>286</v>
      </c>
      <c r="D14" s="20" t="s">
        <v>166</v>
      </c>
      <c r="E14" s="54" t="s">
        <v>260</v>
      </c>
      <c r="F14" s="1" t="s">
        <v>68</v>
      </c>
      <c r="G14" s="1" t="s">
        <v>179</v>
      </c>
      <c r="H14" s="3">
        <v>138483</v>
      </c>
      <c r="I14" s="23">
        <v>27210</v>
      </c>
      <c r="J14" s="23">
        <v>27574</v>
      </c>
    </row>
    <row r="15" spans="1:10" ht="14.25" customHeight="1">
      <c r="A15" s="26">
        <v>103</v>
      </c>
      <c r="B15" s="1" t="s">
        <v>324</v>
      </c>
      <c r="C15" s="20" t="s">
        <v>286</v>
      </c>
      <c r="D15" s="20" t="s">
        <v>166</v>
      </c>
      <c r="E15" s="54" t="s">
        <v>260</v>
      </c>
      <c r="F15" s="1" t="s">
        <v>180</v>
      </c>
      <c r="G15" s="1" t="s">
        <v>320</v>
      </c>
      <c r="H15" s="3">
        <v>132000</v>
      </c>
      <c r="I15" s="23">
        <v>29737</v>
      </c>
      <c r="J15" s="23">
        <v>30863</v>
      </c>
    </row>
    <row r="16" spans="1:10" ht="14.25" customHeight="1">
      <c r="A16" s="26">
        <v>125</v>
      </c>
      <c r="B16" s="1" t="s">
        <v>197</v>
      </c>
      <c r="C16" s="20" t="s">
        <v>266</v>
      </c>
      <c r="D16" s="20" t="s">
        <v>266</v>
      </c>
      <c r="E16" s="54" t="s">
        <v>260</v>
      </c>
      <c r="F16" s="1" t="s">
        <v>191</v>
      </c>
      <c r="G16" s="1" t="s">
        <v>198</v>
      </c>
      <c r="H16" s="3">
        <v>120000</v>
      </c>
      <c r="I16" s="23">
        <v>32294</v>
      </c>
      <c r="J16" s="23">
        <v>32689</v>
      </c>
    </row>
    <row r="17" spans="1:10" ht="14.25" customHeight="1">
      <c r="A17" s="26">
        <v>169</v>
      </c>
      <c r="B17" s="1" t="s">
        <v>420</v>
      </c>
      <c r="C17" s="20" t="s">
        <v>266</v>
      </c>
      <c r="D17" s="20" t="s">
        <v>266</v>
      </c>
      <c r="E17" s="54" t="s">
        <v>260</v>
      </c>
      <c r="F17" s="1" t="s">
        <v>191</v>
      </c>
      <c r="G17" s="1" t="s">
        <v>421</v>
      </c>
      <c r="H17" s="3">
        <v>120000</v>
      </c>
      <c r="I17" s="23">
        <v>36068</v>
      </c>
      <c r="J17" s="23">
        <v>36799</v>
      </c>
    </row>
    <row r="18" spans="1:10" ht="14.25" customHeight="1">
      <c r="A18" s="26">
        <v>133</v>
      </c>
      <c r="B18" s="1" t="s">
        <v>156</v>
      </c>
      <c r="C18" s="20" t="s">
        <v>286</v>
      </c>
      <c r="D18" s="20" t="s">
        <v>111</v>
      </c>
      <c r="E18" s="54" t="s">
        <v>80</v>
      </c>
      <c r="F18" s="1" t="s">
        <v>157</v>
      </c>
      <c r="G18" s="1" t="s">
        <v>158</v>
      </c>
      <c r="H18" s="3">
        <v>118000</v>
      </c>
      <c r="I18" s="23">
        <v>32598</v>
      </c>
      <c r="J18" s="23">
        <v>33572</v>
      </c>
    </row>
    <row r="19" spans="1:10" ht="14.25" customHeight="1">
      <c r="A19" s="26">
        <v>160</v>
      </c>
      <c r="B19" s="1" t="s">
        <v>476</v>
      </c>
      <c r="C19" s="20" t="s">
        <v>330</v>
      </c>
      <c r="D19" s="20" t="s">
        <v>424</v>
      </c>
      <c r="E19" s="54" t="s">
        <v>261</v>
      </c>
      <c r="F19" s="1" t="s">
        <v>278</v>
      </c>
      <c r="H19" s="3">
        <v>115000</v>
      </c>
      <c r="I19" s="23">
        <v>35064</v>
      </c>
      <c r="J19" s="23">
        <v>36129</v>
      </c>
    </row>
    <row r="20" spans="1:10" ht="14.25" customHeight="1">
      <c r="A20" s="26">
        <v>123</v>
      </c>
      <c r="B20" s="1" t="s">
        <v>193</v>
      </c>
      <c r="C20" s="20" t="s">
        <v>266</v>
      </c>
      <c r="D20" s="20" t="s">
        <v>266</v>
      </c>
      <c r="E20" s="54" t="s">
        <v>260</v>
      </c>
      <c r="F20" s="1" t="s">
        <v>191</v>
      </c>
      <c r="G20" s="1" t="s">
        <v>194</v>
      </c>
      <c r="H20" s="3">
        <v>110000</v>
      </c>
      <c r="I20" s="23">
        <v>31412</v>
      </c>
      <c r="J20" s="23">
        <v>31746</v>
      </c>
    </row>
    <row r="21" spans="1:10" ht="14.25" customHeight="1">
      <c r="A21" s="26">
        <v>110</v>
      </c>
      <c r="B21" s="1" t="s">
        <v>368</v>
      </c>
      <c r="C21" s="20" t="s">
        <v>363</v>
      </c>
      <c r="D21" s="20" t="s">
        <v>424</v>
      </c>
      <c r="E21" s="54" t="s">
        <v>79</v>
      </c>
      <c r="F21" s="1" t="s">
        <v>244</v>
      </c>
      <c r="H21" s="3">
        <v>109925</v>
      </c>
      <c r="I21" s="23">
        <v>30255</v>
      </c>
      <c r="J21" s="23">
        <v>31532</v>
      </c>
    </row>
    <row r="22" spans="1:10" ht="14.25" customHeight="1">
      <c r="A22" s="26">
        <v>60</v>
      </c>
      <c r="B22" s="1" t="s">
        <v>207</v>
      </c>
      <c r="C22" s="20" t="s">
        <v>286</v>
      </c>
      <c r="D22" s="20" t="s">
        <v>166</v>
      </c>
      <c r="E22" s="54" t="s">
        <v>260</v>
      </c>
      <c r="F22" s="1" t="s">
        <v>303</v>
      </c>
      <c r="G22" s="1" t="s">
        <v>208</v>
      </c>
      <c r="H22" s="3">
        <v>102000</v>
      </c>
      <c r="I22" s="23">
        <v>27676</v>
      </c>
      <c r="J22" s="23">
        <v>28063</v>
      </c>
    </row>
    <row r="23" spans="1:10" ht="14.25" customHeight="1">
      <c r="A23" s="26">
        <v>112</v>
      </c>
      <c r="B23" s="1" t="s">
        <v>251</v>
      </c>
      <c r="C23" s="20" t="s">
        <v>286</v>
      </c>
      <c r="D23" s="20" t="s">
        <v>111</v>
      </c>
      <c r="E23" s="54" t="s">
        <v>79</v>
      </c>
      <c r="F23" s="1" t="s">
        <v>16</v>
      </c>
      <c r="G23" s="1" t="s">
        <v>252</v>
      </c>
      <c r="H23" s="3">
        <v>91700</v>
      </c>
      <c r="I23" s="23">
        <v>31867</v>
      </c>
      <c r="J23" s="23">
        <v>32049</v>
      </c>
    </row>
    <row r="24" spans="1:10" ht="14.25" customHeight="1">
      <c r="A24" s="26">
        <v>108</v>
      </c>
      <c r="B24" s="1" t="s">
        <v>229</v>
      </c>
      <c r="C24" s="20" t="s">
        <v>423</v>
      </c>
      <c r="D24" s="20" t="s">
        <v>422</v>
      </c>
      <c r="E24" s="54" t="s">
        <v>76</v>
      </c>
      <c r="F24" s="1" t="s">
        <v>375</v>
      </c>
      <c r="H24" s="3">
        <v>90400</v>
      </c>
      <c r="I24" s="23">
        <v>29982</v>
      </c>
      <c r="J24" s="23">
        <v>30102</v>
      </c>
    </row>
    <row r="25" spans="1:10" ht="14.25" customHeight="1">
      <c r="A25" s="26">
        <v>141</v>
      </c>
      <c r="B25" s="5" t="s">
        <v>92</v>
      </c>
      <c r="C25" s="21" t="s">
        <v>72</v>
      </c>
      <c r="D25" s="20" t="s">
        <v>422</v>
      </c>
      <c r="E25" s="55" t="s">
        <v>80</v>
      </c>
      <c r="F25" s="5" t="s">
        <v>90</v>
      </c>
      <c r="G25" s="5"/>
      <c r="H25" s="7">
        <v>90000</v>
      </c>
      <c r="I25" s="24">
        <v>33663</v>
      </c>
      <c r="J25" s="24">
        <v>34059</v>
      </c>
    </row>
    <row r="26" spans="1:10" ht="14.25" customHeight="1">
      <c r="A26" s="26">
        <v>113</v>
      </c>
      <c r="B26" s="1" t="s">
        <v>189</v>
      </c>
      <c r="C26" s="20" t="s">
        <v>266</v>
      </c>
      <c r="D26" s="20" t="s">
        <v>266</v>
      </c>
      <c r="E26" s="54" t="s">
        <v>260</v>
      </c>
      <c r="F26" s="1" t="s">
        <v>175</v>
      </c>
      <c r="G26" s="1" t="s">
        <v>190</v>
      </c>
      <c r="H26" s="3">
        <v>88900</v>
      </c>
      <c r="I26" s="23">
        <v>30681</v>
      </c>
      <c r="J26" s="23">
        <v>31016</v>
      </c>
    </row>
    <row r="27" spans="1:10" ht="14.25" customHeight="1">
      <c r="A27" s="26">
        <v>46</v>
      </c>
      <c r="B27" s="1" t="s">
        <v>233</v>
      </c>
      <c r="C27" s="20" t="s">
        <v>330</v>
      </c>
      <c r="D27" s="20" t="s">
        <v>424</v>
      </c>
      <c r="E27" s="54" t="s">
        <v>79</v>
      </c>
      <c r="F27" s="1" t="s">
        <v>234</v>
      </c>
      <c r="H27" s="3">
        <v>75000</v>
      </c>
      <c r="I27" s="23">
        <v>27119</v>
      </c>
      <c r="J27" s="23">
        <v>27941</v>
      </c>
    </row>
    <row r="28" spans="1:10" ht="14.25" customHeight="1">
      <c r="A28" s="26">
        <v>110</v>
      </c>
      <c r="B28" s="1" t="s">
        <v>368</v>
      </c>
      <c r="C28" s="20" t="s">
        <v>330</v>
      </c>
      <c r="D28" s="20" t="s">
        <v>424</v>
      </c>
      <c r="E28" s="54" t="s">
        <v>79</v>
      </c>
      <c r="F28" s="1" t="s">
        <v>234</v>
      </c>
      <c r="H28" s="3">
        <v>75000</v>
      </c>
      <c r="I28" s="23">
        <v>30132</v>
      </c>
      <c r="J28" s="23">
        <v>31746</v>
      </c>
    </row>
    <row r="29" spans="1:10" ht="14.25" customHeight="1">
      <c r="A29" s="26">
        <v>180</v>
      </c>
      <c r="B29" s="1" t="s">
        <v>492</v>
      </c>
      <c r="C29" s="20" t="s">
        <v>424</v>
      </c>
      <c r="D29" s="52" t="s">
        <v>266</v>
      </c>
      <c r="E29" s="54" t="s">
        <v>261</v>
      </c>
      <c r="F29" s="1" t="s">
        <v>497</v>
      </c>
      <c r="H29" s="3">
        <v>70000</v>
      </c>
      <c r="I29" s="23">
        <v>37042</v>
      </c>
      <c r="J29" s="23">
        <v>37225</v>
      </c>
    </row>
    <row r="30" spans="1:10" ht="14.25" customHeight="1">
      <c r="A30" s="26">
        <v>101</v>
      </c>
      <c r="B30" s="1" t="s">
        <v>359</v>
      </c>
      <c r="C30" s="20" t="s">
        <v>333</v>
      </c>
      <c r="D30" s="20" t="s">
        <v>424</v>
      </c>
      <c r="E30" s="54" t="s">
        <v>260</v>
      </c>
      <c r="F30" s="1" t="s">
        <v>360</v>
      </c>
      <c r="H30" s="3">
        <v>69000</v>
      </c>
      <c r="I30" s="23">
        <v>29645</v>
      </c>
      <c r="J30" s="23">
        <v>29829</v>
      </c>
    </row>
    <row r="31" spans="1:10" ht="14.25" customHeight="1">
      <c r="A31" s="26">
        <v>118</v>
      </c>
      <c r="B31" s="1" t="s">
        <v>310</v>
      </c>
      <c r="C31" s="20" t="s">
        <v>266</v>
      </c>
      <c r="D31" s="20" t="s">
        <v>266</v>
      </c>
      <c r="E31" s="54" t="s">
        <v>260</v>
      </c>
      <c r="F31" s="1" t="s">
        <v>191</v>
      </c>
      <c r="G31" s="1" t="s">
        <v>192</v>
      </c>
      <c r="H31" s="3">
        <v>61245</v>
      </c>
      <c r="I31" s="23">
        <v>31106</v>
      </c>
      <c r="J31" s="23">
        <v>31167</v>
      </c>
    </row>
    <row r="32" spans="1:10" ht="14.25" customHeight="1">
      <c r="A32" s="26">
        <v>27</v>
      </c>
      <c r="B32" s="1" t="s">
        <v>165</v>
      </c>
      <c r="C32" s="20" t="s">
        <v>286</v>
      </c>
      <c r="D32" s="20" t="s">
        <v>166</v>
      </c>
      <c r="E32" s="54" t="s">
        <v>79</v>
      </c>
      <c r="F32" s="1" t="s">
        <v>167</v>
      </c>
      <c r="G32" s="1" t="s">
        <v>361</v>
      </c>
      <c r="H32" s="3">
        <v>56547</v>
      </c>
      <c r="I32" s="23">
        <v>25811</v>
      </c>
      <c r="J32" s="23">
        <v>26937</v>
      </c>
    </row>
    <row r="33" spans="1:10" ht="14.25" customHeight="1">
      <c r="A33" s="26">
        <v>105</v>
      </c>
      <c r="B33" s="1" t="s">
        <v>227</v>
      </c>
      <c r="C33" s="20" t="s">
        <v>423</v>
      </c>
      <c r="D33" s="20" t="s">
        <v>422</v>
      </c>
      <c r="E33" s="54" t="s">
        <v>76</v>
      </c>
      <c r="F33" s="1" t="s">
        <v>375</v>
      </c>
      <c r="H33" s="3">
        <v>56000</v>
      </c>
      <c r="I33" s="23">
        <v>29859</v>
      </c>
      <c r="J33" s="23">
        <v>29951</v>
      </c>
    </row>
    <row r="34" spans="1:10" ht="14.25" customHeight="1">
      <c r="A34" s="26">
        <v>96</v>
      </c>
      <c r="B34" s="1" t="s">
        <v>101</v>
      </c>
      <c r="C34" s="20" t="s">
        <v>286</v>
      </c>
      <c r="D34" s="20" t="s">
        <v>111</v>
      </c>
      <c r="E34" s="54" t="s">
        <v>79</v>
      </c>
      <c r="F34" s="1" t="s">
        <v>16</v>
      </c>
      <c r="G34" s="1" t="s">
        <v>102</v>
      </c>
      <c r="H34" s="3">
        <v>55944</v>
      </c>
      <c r="I34" s="23">
        <v>29659</v>
      </c>
      <c r="J34" s="23">
        <v>29736</v>
      </c>
    </row>
    <row r="35" spans="1:10" ht="14.25" customHeight="1">
      <c r="A35" s="26">
        <v>152</v>
      </c>
      <c r="B35" s="5" t="s">
        <v>527</v>
      </c>
      <c r="C35" s="21" t="s">
        <v>332</v>
      </c>
      <c r="D35" s="20" t="s">
        <v>422</v>
      </c>
      <c r="E35" s="55" t="s">
        <v>261</v>
      </c>
      <c r="F35" s="5" t="s">
        <v>528</v>
      </c>
      <c r="G35" s="5"/>
      <c r="H35" s="7">
        <v>55000</v>
      </c>
      <c r="I35" s="24">
        <v>34212</v>
      </c>
      <c r="J35" s="23">
        <v>34515</v>
      </c>
    </row>
    <row r="36" spans="1:10" ht="14.25" customHeight="1">
      <c r="A36" s="26">
        <v>52</v>
      </c>
      <c r="B36" s="1" t="s">
        <v>481</v>
      </c>
      <c r="C36" s="20" t="s">
        <v>286</v>
      </c>
      <c r="D36" s="20" t="s">
        <v>166</v>
      </c>
      <c r="E36" s="54" t="s">
        <v>260</v>
      </c>
      <c r="F36" s="1" t="s">
        <v>68</v>
      </c>
      <c r="G36" s="1" t="s">
        <v>182</v>
      </c>
      <c r="H36" s="3">
        <v>54496</v>
      </c>
      <c r="I36" s="23">
        <v>27302</v>
      </c>
      <c r="J36" s="23">
        <v>27758</v>
      </c>
    </row>
    <row r="37" spans="1:10" ht="14.25" customHeight="1">
      <c r="A37" s="26">
        <v>127</v>
      </c>
      <c r="B37" s="1" t="s">
        <v>154</v>
      </c>
      <c r="C37" s="20" t="s">
        <v>286</v>
      </c>
      <c r="D37" s="20" t="s">
        <v>111</v>
      </c>
      <c r="E37" s="54" t="s">
        <v>74</v>
      </c>
      <c r="F37" s="1" t="s">
        <v>16</v>
      </c>
      <c r="G37" s="1" t="s">
        <v>155</v>
      </c>
      <c r="H37" s="3">
        <v>53060</v>
      </c>
      <c r="I37" s="23">
        <v>32355</v>
      </c>
      <c r="J37" s="23">
        <v>32415</v>
      </c>
    </row>
    <row r="38" spans="1:10" ht="14.25" customHeight="1">
      <c r="A38" s="26">
        <v>86</v>
      </c>
      <c r="B38" s="1" t="s">
        <v>10</v>
      </c>
      <c r="C38" s="20" t="s">
        <v>286</v>
      </c>
      <c r="D38" s="20" t="s">
        <v>111</v>
      </c>
      <c r="E38" s="54" t="s">
        <v>258</v>
      </c>
      <c r="F38" s="1" t="s">
        <v>380</v>
      </c>
      <c r="G38" s="1" t="s">
        <v>320</v>
      </c>
      <c r="H38" s="3">
        <v>52477</v>
      </c>
      <c r="I38" s="23">
        <v>28945</v>
      </c>
      <c r="J38" s="23">
        <v>29159</v>
      </c>
    </row>
    <row r="39" spans="1:10">
      <c r="A39" s="26">
        <v>94</v>
      </c>
      <c r="B39" s="1" t="s">
        <v>37</v>
      </c>
      <c r="C39" s="20" t="s">
        <v>266</v>
      </c>
      <c r="D39" s="20" t="s">
        <v>266</v>
      </c>
      <c r="E39" s="54" t="s">
        <v>260</v>
      </c>
      <c r="F39" s="1" t="s">
        <v>175</v>
      </c>
      <c r="G39" s="1" t="s">
        <v>38</v>
      </c>
      <c r="H39" s="3">
        <v>50807</v>
      </c>
      <c r="I39" s="23">
        <v>29433</v>
      </c>
      <c r="J39" s="23">
        <v>29525</v>
      </c>
    </row>
    <row r="40" spans="1:10" ht="14.25" customHeight="1">
      <c r="A40" s="26">
        <v>136</v>
      </c>
      <c r="B40" s="1" t="s">
        <v>475</v>
      </c>
      <c r="C40" s="20" t="s">
        <v>330</v>
      </c>
      <c r="D40" s="20" t="s">
        <v>424</v>
      </c>
      <c r="E40" s="54" t="s">
        <v>79</v>
      </c>
      <c r="F40" s="1" t="s">
        <v>44</v>
      </c>
      <c r="H40" s="3">
        <v>50000</v>
      </c>
      <c r="I40" s="23">
        <v>33269</v>
      </c>
      <c r="J40" s="23">
        <v>33542</v>
      </c>
    </row>
    <row r="41" spans="1:10">
      <c r="A41" s="26">
        <v>89</v>
      </c>
      <c r="B41" s="1" t="s">
        <v>13</v>
      </c>
      <c r="C41" s="20" t="s">
        <v>286</v>
      </c>
      <c r="D41" s="20" t="s">
        <v>111</v>
      </c>
      <c r="E41" s="54" t="s">
        <v>86</v>
      </c>
      <c r="F41" s="1" t="s">
        <v>105</v>
      </c>
      <c r="G41" s="1" t="s">
        <v>14</v>
      </c>
      <c r="H41" s="3">
        <v>49450</v>
      </c>
      <c r="I41" s="23">
        <v>29006</v>
      </c>
      <c r="J41" s="23">
        <v>31563</v>
      </c>
    </row>
    <row r="42" spans="1:10" ht="14.25" customHeight="1">
      <c r="A42" s="26">
        <v>124</v>
      </c>
      <c r="B42" s="1" t="s">
        <v>58</v>
      </c>
      <c r="C42" s="20" t="s">
        <v>286</v>
      </c>
      <c r="D42" s="20" t="s">
        <v>166</v>
      </c>
      <c r="E42" s="54" t="s">
        <v>260</v>
      </c>
      <c r="F42" s="1" t="s">
        <v>180</v>
      </c>
      <c r="G42" s="1" t="s">
        <v>59</v>
      </c>
      <c r="H42" s="3">
        <v>47000</v>
      </c>
      <c r="I42" s="23">
        <v>31897</v>
      </c>
      <c r="J42" s="23">
        <v>32050</v>
      </c>
    </row>
    <row r="43" spans="1:10" ht="14.25" customHeight="1">
      <c r="A43" s="26">
        <v>42</v>
      </c>
      <c r="B43" s="1" t="s">
        <v>478</v>
      </c>
      <c r="C43" s="20" t="s">
        <v>286</v>
      </c>
      <c r="D43" s="20" t="s">
        <v>166</v>
      </c>
      <c r="E43" s="54" t="s">
        <v>260</v>
      </c>
      <c r="F43" s="1" t="s">
        <v>68</v>
      </c>
      <c r="G43" s="1" t="s">
        <v>69</v>
      </c>
      <c r="H43" s="3">
        <v>44756</v>
      </c>
      <c r="I43" s="23">
        <v>26925</v>
      </c>
      <c r="J43" s="23">
        <v>27544</v>
      </c>
    </row>
    <row r="44" spans="1:10" ht="14.25" customHeight="1">
      <c r="A44" s="26">
        <v>147</v>
      </c>
      <c r="B44" s="1" t="s">
        <v>203</v>
      </c>
      <c r="C44" s="20" t="s">
        <v>266</v>
      </c>
      <c r="D44" s="20" t="s">
        <v>266</v>
      </c>
      <c r="E44" s="54" t="s">
        <v>260</v>
      </c>
      <c r="F44" s="1" t="s">
        <v>204</v>
      </c>
      <c r="G44" s="1" t="s">
        <v>205</v>
      </c>
      <c r="H44" s="3">
        <v>43810</v>
      </c>
      <c r="I44" s="23">
        <v>33755</v>
      </c>
      <c r="J44" s="23">
        <v>34850</v>
      </c>
    </row>
    <row r="45" spans="1:10" ht="14.25" customHeight="1">
      <c r="A45" s="26">
        <v>144</v>
      </c>
      <c r="B45" s="1" t="s">
        <v>94</v>
      </c>
      <c r="C45" s="20" t="s">
        <v>266</v>
      </c>
      <c r="D45" s="20" t="s">
        <v>266</v>
      </c>
      <c r="E45" s="54" t="s">
        <v>260</v>
      </c>
      <c r="F45" s="1" t="s">
        <v>204</v>
      </c>
      <c r="G45" s="1" t="s">
        <v>95</v>
      </c>
      <c r="H45" s="3">
        <v>43700</v>
      </c>
      <c r="I45" s="23">
        <v>33755</v>
      </c>
      <c r="J45" s="23">
        <v>34393</v>
      </c>
    </row>
    <row r="46" spans="1:10" ht="14.25" customHeight="1">
      <c r="A46" s="26">
        <v>117</v>
      </c>
      <c r="B46" s="1" t="s">
        <v>62</v>
      </c>
      <c r="C46" s="20" t="s">
        <v>266</v>
      </c>
      <c r="D46" s="20" t="s">
        <v>266</v>
      </c>
      <c r="E46" s="54" t="s">
        <v>260</v>
      </c>
      <c r="F46" s="1" t="s">
        <v>175</v>
      </c>
      <c r="G46" s="1" t="s">
        <v>63</v>
      </c>
      <c r="H46" s="3">
        <v>43400</v>
      </c>
      <c r="I46" s="23">
        <v>30467</v>
      </c>
      <c r="J46" s="23">
        <v>31624</v>
      </c>
    </row>
    <row r="47" spans="1:10" ht="14.25" customHeight="1">
      <c r="A47" s="26">
        <v>129</v>
      </c>
      <c r="B47" s="5" t="s">
        <v>256</v>
      </c>
      <c r="C47" s="21" t="s">
        <v>295</v>
      </c>
      <c r="D47" s="20" t="s">
        <v>422</v>
      </c>
      <c r="E47" s="55" t="s">
        <v>78</v>
      </c>
      <c r="F47" s="5" t="s">
        <v>184</v>
      </c>
      <c r="G47" s="5"/>
      <c r="H47" s="7">
        <v>42500</v>
      </c>
      <c r="I47" s="24">
        <v>32294</v>
      </c>
      <c r="J47" s="24">
        <v>32689</v>
      </c>
    </row>
    <row r="48" spans="1:10" ht="14.25" customHeight="1">
      <c r="A48" s="26">
        <v>130</v>
      </c>
      <c r="B48" s="5" t="s">
        <v>255</v>
      </c>
      <c r="C48" s="21" t="s">
        <v>295</v>
      </c>
      <c r="D48" s="20" t="s">
        <v>422</v>
      </c>
      <c r="E48" s="55" t="s">
        <v>77</v>
      </c>
      <c r="F48" s="5" t="s">
        <v>184</v>
      </c>
      <c r="G48" s="5"/>
      <c r="H48" s="7">
        <v>42500</v>
      </c>
      <c r="I48" s="24">
        <v>32294</v>
      </c>
      <c r="J48" s="24">
        <v>32689</v>
      </c>
    </row>
    <row r="49" spans="1:10" ht="14.25" customHeight="1">
      <c r="A49" s="26">
        <v>114</v>
      </c>
      <c r="B49" s="1" t="s">
        <v>300</v>
      </c>
      <c r="C49" s="20" t="s">
        <v>266</v>
      </c>
      <c r="D49" s="20" t="s">
        <v>266</v>
      </c>
      <c r="E49" s="54" t="s">
        <v>260</v>
      </c>
      <c r="F49" s="1" t="s">
        <v>175</v>
      </c>
      <c r="G49" s="1" t="s">
        <v>301</v>
      </c>
      <c r="H49" s="3">
        <v>41500</v>
      </c>
      <c r="I49" s="23">
        <v>31198</v>
      </c>
      <c r="J49" s="23">
        <v>31381</v>
      </c>
    </row>
    <row r="50" spans="1:10" ht="14.25" customHeight="1">
      <c r="A50" s="26">
        <v>116</v>
      </c>
      <c r="B50" s="1" t="s">
        <v>309</v>
      </c>
      <c r="C50" s="20" t="s">
        <v>266</v>
      </c>
      <c r="D50" s="20" t="s">
        <v>266</v>
      </c>
      <c r="E50" s="54" t="s">
        <v>260</v>
      </c>
      <c r="F50" s="1" t="s">
        <v>302</v>
      </c>
      <c r="H50" s="3">
        <v>41000</v>
      </c>
      <c r="I50" s="23">
        <v>30467</v>
      </c>
      <c r="J50" s="23">
        <v>30589</v>
      </c>
    </row>
    <row r="51" spans="1:10" ht="14.25" customHeight="1">
      <c r="A51" s="26">
        <v>161</v>
      </c>
      <c r="B51" s="1" t="s">
        <v>315</v>
      </c>
      <c r="C51" s="20" t="s">
        <v>266</v>
      </c>
      <c r="D51" s="20" t="s">
        <v>266</v>
      </c>
      <c r="E51" s="54" t="s">
        <v>260</v>
      </c>
      <c r="F51" s="1" t="s">
        <v>201</v>
      </c>
      <c r="G51" s="1" t="s">
        <v>414</v>
      </c>
      <c r="H51" s="3">
        <v>40000</v>
      </c>
      <c r="I51" s="23">
        <v>35064</v>
      </c>
      <c r="J51" s="23">
        <v>35399</v>
      </c>
    </row>
    <row r="52" spans="1:10" ht="14.25" customHeight="1">
      <c r="A52" s="26">
        <v>162</v>
      </c>
      <c r="B52" s="1" t="s">
        <v>415</v>
      </c>
      <c r="C52" s="20" t="s">
        <v>266</v>
      </c>
      <c r="D52" s="20" t="s">
        <v>266</v>
      </c>
      <c r="E52" s="54" t="s">
        <v>260</v>
      </c>
      <c r="F52" s="1" t="s">
        <v>191</v>
      </c>
      <c r="G52" s="1" t="s">
        <v>416</v>
      </c>
      <c r="H52" s="3">
        <v>40000</v>
      </c>
      <c r="I52" s="23">
        <v>35064</v>
      </c>
      <c r="J52" s="23">
        <v>36219</v>
      </c>
    </row>
    <row r="53" spans="1:10" ht="14.25" customHeight="1">
      <c r="A53" s="26">
        <v>176</v>
      </c>
      <c r="B53" s="1" t="s">
        <v>472</v>
      </c>
      <c r="C53" s="20" t="s">
        <v>266</v>
      </c>
      <c r="D53" s="52" t="s">
        <v>266</v>
      </c>
      <c r="E53" s="54" t="s">
        <v>260</v>
      </c>
      <c r="F53" s="1" t="s">
        <v>191</v>
      </c>
      <c r="G53" s="1" t="s">
        <v>473</v>
      </c>
      <c r="H53" s="3">
        <v>40000</v>
      </c>
      <c r="I53" s="23">
        <v>36525</v>
      </c>
      <c r="J53" s="23">
        <v>36891</v>
      </c>
    </row>
    <row r="54" spans="1:10" ht="14.25" customHeight="1">
      <c r="A54" s="26">
        <v>61</v>
      </c>
      <c r="B54" s="1" t="s">
        <v>209</v>
      </c>
      <c r="C54" s="20" t="s">
        <v>286</v>
      </c>
      <c r="D54" s="20" t="s">
        <v>166</v>
      </c>
      <c r="E54" s="54" t="s">
        <v>260</v>
      </c>
      <c r="F54" s="1" t="s">
        <v>303</v>
      </c>
      <c r="G54" s="1" t="s">
        <v>210</v>
      </c>
      <c r="H54" s="3">
        <v>39678</v>
      </c>
      <c r="I54" s="23">
        <v>27698</v>
      </c>
      <c r="J54" s="23">
        <v>28158</v>
      </c>
    </row>
    <row r="55" spans="1:10" ht="14.25" customHeight="1">
      <c r="A55" s="26">
        <v>164</v>
      </c>
      <c r="B55" s="5" t="s">
        <v>19</v>
      </c>
      <c r="C55" s="21" t="s">
        <v>295</v>
      </c>
      <c r="D55" s="20" t="s">
        <v>422</v>
      </c>
      <c r="E55" s="55" t="s">
        <v>259</v>
      </c>
      <c r="F55" s="5" t="s">
        <v>445</v>
      </c>
      <c r="G55" s="5"/>
      <c r="H55" s="7">
        <v>38791</v>
      </c>
      <c r="I55" s="24">
        <v>34789</v>
      </c>
      <c r="J55" s="24">
        <v>36311</v>
      </c>
    </row>
    <row r="56" spans="1:10">
      <c r="A56" s="26">
        <v>59</v>
      </c>
      <c r="B56" s="1" t="s">
        <v>289</v>
      </c>
      <c r="C56" s="20" t="s">
        <v>286</v>
      </c>
      <c r="D56" s="20" t="s">
        <v>166</v>
      </c>
      <c r="E56" s="54" t="s">
        <v>260</v>
      </c>
      <c r="F56" s="1" t="s">
        <v>307</v>
      </c>
      <c r="G56" s="1" t="s">
        <v>206</v>
      </c>
      <c r="H56" s="3">
        <v>36000</v>
      </c>
      <c r="I56" s="23">
        <v>27637</v>
      </c>
      <c r="J56" s="23">
        <v>27910</v>
      </c>
    </row>
    <row r="57" spans="1:10" ht="14.25" customHeight="1">
      <c r="A57" s="26">
        <v>37</v>
      </c>
      <c r="B57" s="1" t="s">
        <v>463</v>
      </c>
      <c r="C57" s="20" t="s">
        <v>266</v>
      </c>
      <c r="D57" s="20" t="s">
        <v>266</v>
      </c>
      <c r="E57" s="54" t="s">
        <v>260</v>
      </c>
      <c r="F57" s="1" t="s">
        <v>271</v>
      </c>
      <c r="G57" s="1" t="s">
        <v>464</v>
      </c>
      <c r="H57" s="3">
        <v>35000</v>
      </c>
      <c r="I57" s="23">
        <v>26511</v>
      </c>
      <c r="J57" s="23">
        <v>26968</v>
      </c>
    </row>
    <row r="58" spans="1:10">
      <c r="A58" s="26">
        <v>83</v>
      </c>
      <c r="B58" s="1" t="s">
        <v>405</v>
      </c>
      <c r="C58" s="20" t="s">
        <v>266</v>
      </c>
      <c r="D58" s="20" t="s">
        <v>266</v>
      </c>
      <c r="E58" s="54" t="s">
        <v>403</v>
      </c>
      <c r="F58" s="1" t="s">
        <v>384</v>
      </c>
      <c r="G58" s="1" t="s">
        <v>151</v>
      </c>
      <c r="H58" s="3">
        <v>35000</v>
      </c>
      <c r="I58" s="23">
        <v>28549</v>
      </c>
      <c r="J58" s="23">
        <v>28733</v>
      </c>
    </row>
    <row r="59" spans="1:10" ht="14.25" customHeight="1">
      <c r="A59" s="26">
        <v>143</v>
      </c>
      <c r="B59" s="1" t="s">
        <v>107</v>
      </c>
      <c r="C59" s="20" t="s">
        <v>286</v>
      </c>
      <c r="D59" s="20" t="s">
        <v>166</v>
      </c>
      <c r="E59" s="54" t="s">
        <v>260</v>
      </c>
      <c r="F59" s="1" t="s">
        <v>108</v>
      </c>
      <c r="G59" s="1" t="s">
        <v>109</v>
      </c>
      <c r="H59" s="3">
        <v>35000</v>
      </c>
      <c r="I59" s="23">
        <v>33847.09375</v>
      </c>
      <c r="J59" s="23">
        <v>34423.030613425923</v>
      </c>
    </row>
    <row r="60" spans="1:10" ht="14.25" customHeight="1">
      <c r="A60" s="26">
        <v>38</v>
      </c>
      <c r="B60" s="1" t="s">
        <v>274</v>
      </c>
      <c r="C60" s="20" t="s">
        <v>266</v>
      </c>
      <c r="D60" s="20" t="s">
        <v>266</v>
      </c>
      <c r="E60" s="54" t="s">
        <v>260</v>
      </c>
      <c r="F60" s="1" t="s">
        <v>271</v>
      </c>
      <c r="G60" s="1" t="s">
        <v>275</v>
      </c>
      <c r="H60" s="3">
        <v>33750</v>
      </c>
      <c r="I60" s="23">
        <v>26633</v>
      </c>
      <c r="J60" s="23">
        <v>26723</v>
      </c>
    </row>
    <row r="61" spans="1:10" ht="14.25" customHeight="1">
      <c r="A61" s="26">
        <v>179</v>
      </c>
      <c r="B61" s="1" t="s">
        <v>503</v>
      </c>
      <c r="C61" s="52" t="s">
        <v>424</v>
      </c>
      <c r="D61" s="52" t="s">
        <v>266</v>
      </c>
      <c r="E61" s="60" t="s">
        <v>260</v>
      </c>
      <c r="F61" s="1" t="s">
        <v>35</v>
      </c>
      <c r="H61" s="3">
        <v>33354</v>
      </c>
      <c r="I61" s="24">
        <v>36860</v>
      </c>
      <c r="J61" s="24">
        <v>37287</v>
      </c>
    </row>
    <row r="62" spans="1:10" ht="14.25" customHeight="1">
      <c r="A62" s="26">
        <v>126</v>
      </c>
      <c r="B62" s="1" t="s">
        <v>253</v>
      </c>
      <c r="C62" s="20" t="s">
        <v>286</v>
      </c>
      <c r="D62" s="20" t="s">
        <v>111</v>
      </c>
      <c r="E62" s="54" t="s">
        <v>74</v>
      </c>
      <c r="F62" s="1" t="s">
        <v>16</v>
      </c>
      <c r="G62" s="1" t="s">
        <v>153</v>
      </c>
      <c r="H62" s="3">
        <v>32300</v>
      </c>
      <c r="I62" s="23">
        <v>32233</v>
      </c>
      <c r="J62" s="23">
        <v>32293</v>
      </c>
    </row>
    <row r="63" spans="1:10" ht="14.25" customHeight="1">
      <c r="A63" s="26">
        <v>6</v>
      </c>
      <c r="B63" s="1" t="s">
        <v>257</v>
      </c>
      <c r="C63" s="20" t="s">
        <v>330</v>
      </c>
      <c r="D63" s="20" t="s">
        <v>424</v>
      </c>
      <c r="E63" s="54" t="s">
        <v>259</v>
      </c>
      <c r="F63" s="1" t="s">
        <v>123</v>
      </c>
      <c r="H63" s="3">
        <v>30500</v>
      </c>
      <c r="I63" s="23">
        <v>24897</v>
      </c>
      <c r="J63" s="23">
        <v>26267</v>
      </c>
    </row>
    <row r="64" spans="1:10" s="4" customFormat="1" ht="14.25" customHeight="1">
      <c r="A64" s="26">
        <v>122</v>
      </c>
      <c r="B64" s="1" t="s">
        <v>247</v>
      </c>
      <c r="C64" s="20" t="s">
        <v>330</v>
      </c>
      <c r="D64" s="20" t="s">
        <v>424</v>
      </c>
      <c r="E64" s="54" t="s">
        <v>260</v>
      </c>
      <c r="F64" s="1" t="s">
        <v>134</v>
      </c>
      <c r="G64" s="1"/>
      <c r="H64" s="3">
        <v>30000</v>
      </c>
      <c r="I64" s="23">
        <v>31624</v>
      </c>
      <c r="J64" s="23">
        <v>31836</v>
      </c>
    </row>
    <row r="65" spans="1:10" ht="14.25" customHeight="1">
      <c r="A65" s="26">
        <v>131</v>
      </c>
      <c r="B65" s="1" t="s">
        <v>54</v>
      </c>
      <c r="C65" s="20" t="s">
        <v>328</v>
      </c>
      <c r="D65" s="20" t="s">
        <v>422</v>
      </c>
      <c r="E65" s="54" t="s">
        <v>76</v>
      </c>
      <c r="F65" s="1" t="s">
        <v>55</v>
      </c>
      <c r="H65" s="3">
        <v>30000</v>
      </c>
      <c r="I65" s="23">
        <v>32355</v>
      </c>
      <c r="J65" s="23">
        <v>33481</v>
      </c>
    </row>
    <row r="66" spans="1:10" ht="14.25" customHeight="1">
      <c r="A66" s="26">
        <v>163</v>
      </c>
      <c r="B66" s="1" t="s">
        <v>279</v>
      </c>
      <c r="C66" s="20" t="s">
        <v>328</v>
      </c>
      <c r="D66" s="20" t="s">
        <v>424</v>
      </c>
      <c r="E66" s="54" t="s">
        <v>258</v>
      </c>
      <c r="F66" s="1" t="s">
        <v>280</v>
      </c>
      <c r="H66" s="3">
        <v>30000</v>
      </c>
      <c r="I66" s="23">
        <v>35369</v>
      </c>
      <c r="J66" s="23">
        <v>35764</v>
      </c>
    </row>
    <row r="67" spans="1:10" ht="14.25" customHeight="1">
      <c r="A67" s="26">
        <v>138</v>
      </c>
      <c r="B67" s="1" t="s">
        <v>413</v>
      </c>
      <c r="C67" s="20" t="s">
        <v>266</v>
      </c>
      <c r="D67" s="20" t="s">
        <v>266</v>
      </c>
      <c r="E67" s="54" t="s">
        <v>260</v>
      </c>
      <c r="F67" s="1" t="s">
        <v>201</v>
      </c>
      <c r="G67" s="1" t="s">
        <v>202</v>
      </c>
      <c r="H67" s="3">
        <v>28000</v>
      </c>
      <c r="I67" s="23">
        <v>33481</v>
      </c>
      <c r="J67" s="23">
        <v>33603</v>
      </c>
    </row>
    <row r="68" spans="1:10" ht="14.25" customHeight="1">
      <c r="A68" s="26">
        <v>157</v>
      </c>
      <c r="B68" s="1" t="s">
        <v>370</v>
      </c>
      <c r="C68" s="20" t="s">
        <v>363</v>
      </c>
      <c r="D68" s="20" t="s">
        <v>424</v>
      </c>
      <c r="E68" s="54" t="s">
        <v>260</v>
      </c>
      <c r="F68" s="1" t="s">
        <v>231</v>
      </c>
      <c r="H68" s="3">
        <v>27977</v>
      </c>
      <c r="I68" s="23">
        <v>34880</v>
      </c>
      <c r="J68" s="23">
        <v>35064</v>
      </c>
    </row>
    <row r="69" spans="1:10" ht="14.25" customHeight="1">
      <c r="A69" s="26">
        <v>79</v>
      </c>
      <c r="B69" s="1" t="s">
        <v>382</v>
      </c>
      <c r="C69" s="20" t="s">
        <v>266</v>
      </c>
      <c r="D69" s="20" t="s">
        <v>266</v>
      </c>
      <c r="E69" s="54" t="s">
        <v>260</v>
      </c>
      <c r="F69" s="1" t="s">
        <v>145</v>
      </c>
      <c r="G69" s="2">
        <v>40038</v>
      </c>
      <c r="H69" s="3">
        <v>27375</v>
      </c>
      <c r="I69" s="23">
        <v>28337</v>
      </c>
      <c r="J69" s="23">
        <v>28521</v>
      </c>
    </row>
    <row r="70" spans="1:10" ht="14.25" customHeight="1">
      <c r="A70" s="26">
        <v>140</v>
      </c>
      <c r="B70" s="1" t="s">
        <v>91</v>
      </c>
      <c r="C70" s="20" t="s">
        <v>295</v>
      </c>
      <c r="D70" s="20" t="s">
        <v>422</v>
      </c>
      <c r="E70" s="54" t="s">
        <v>259</v>
      </c>
      <c r="F70" s="1" t="s">
        <v>346</v>
      </c>
      <c r="H70" s="3">
        <v>27000</v>
      </c>
      <c r="I70" s="23">
        <v>33634</v>
      </c>
      <c r="J70" s="23">
        <v>33938</v>
      </c>
    </row>
    <row r="71" spans="1:10" ht="14.25" customHeight="1">
      <c r="A71" s="26">
        <v>75</v>
      </c>
      <c r="B71" s="1" t="s">
        <v>288</v>
      </c>
      <c r="C71" s="20" t="s">
        <v>286</v>
      </c>
      <c r="D71" s="20" t="s">
        <v>166</v>
      </c>
      <c r="E71" s="54" t="s">
        <v>260</v>
      </c>
      <c r="F71" s="1" t="s">
        <v>303</v>
      </c>
      <c r="G71" s="1" t="s">
        <v>97</v>
      </c>
      <c r="H71" s="3">
        <v>26769</v>
      </c>
      <c r="I71" s="23">
        <v>28125</v>
      </c>
      <c r="J71" s="23">
        <v>28459</v>
      </c>
    </row>
    <row r="72" spans="1:10" ht="14.25" customHeight="1">
      <c r="A72" s="26">
        <v>56</v>
      </c>
      <c r="B72" s="1" t="s">
        <v>287</v>
      </c>
      <c r="C72" s="20" t="s">
        <v>286</v>
      </c>
      <c r="D72" s="20" t="s">
        <v>166</v>
      </c>
      <c r="E72" s="54" t="s">
        <v>260</v>
      </c>
      <c r="F72" s="1" t="s">
        <v>303</v>
      </c>
      <c r="G72" s="1" t="s">
        <v>97</v>
      </c>
      <c r="H72" s="3">
        <v>26589</v>
      </c>
      <c r="I72" s="23">
        <v>27394</v>
      </c>
      <c r="J72" s="23">
        <v>27728</v>
      </c>
    </row>
    <row r="73" spans="1:10" ht="14.25" customHeight="1">
      <c r="A73" s="26">
        <v>135</v>
      </c>
      <c r="B73" s="5" t="s">
        <v>57</v>
      </c>
      <c r="C73" s="21" t="s">
        <v>295</v>
      </c>
      <c r="D73" s="20" t="s">
        <v>422</v>
      </c>
      <c r="E73" s="55" t="s">
        <v>259</v>
      </c>
      <c r="F73" s="5" t="s">
        <v>346</v>
      </c>
      <c r="G73" s="5"/>
      <c r="H73" s="7">
        <v>26500</v>
      </c>
      <c r="I73" s="24">
        <v>33146</v>
      </c>
      <c r="J73" s="24">
        <v>33542</v>
      </c>
    </row>
    <row r="74" spans="1:10" ht="14.25" customHeight="1">
      <c r="A74" s="26">
        <v>93</v>
      </c>
      <c r="B74" s="1" t="s">
        <v>519</v>
      </c>
      <c r="C74" s="20" t="s">
        <v>333</v>
      </c>
      <c r="D74" s="52" t="s">
        <v>424</v>
      </c>
      <c r="E74" s="60" t="s">
        <v>260</v>
      </c>
      <c r="F74" s="2" t="s">
        <v>439</v>
      </c>
      <c r="H74" s="3">
        <v>26000</v>
      </c>
      <c r="I74" s="23">
        <v>29433</v>
      </c>
      <c r="J74" s="23">
        <v>29798</v>
      </c>
    </row>
    <row r="75" spans="1:10" ht="14.25" customHeight="1">
      <c r="A75" s="26">
        <v>170</v>
      </c>
      <c r="B75" s="5" t="s">
        <v>276</v>
      </c>
      <c r="C75" s="20" t="s">
        <v>423</v>
      </c>
      <c r="D75" s="20" t="s">
        <v>422</v>
      </c>
      <c r="E75" s="55" t="s">
        <v>261</v>
      </c>
      <c r="F75" s="5" t="s">
        <v>277</v>
      </c>
      <c r="G75" s="5"/>
      <c r="H75" s="7">
        <v>25700</v>
      </c>
      <c r="I75" s="24">
        <v>36007</v>
      </c>
      <c r="J75" s="24">
        <v>36219</v>
      </c>
    </row>
    <row r="76" spans="1:10" ht="14.25" customHeight="1">
      <c r="A76" s="26">
        <v>171</v>
      </c>
      <c r="B76" s="1" t="s">
        <v>477</v>
      </c>
      <c r="C76" s="20" t="s">
        <v>330</v>
      </c>
      <c r="D76" s="20" t="s">
        <v>424</v>
      </c>
      <c r="E76" s="54" t="s">
        <v>261</v>
      </c>
      <c r="F76" s="1" t="s">
        <v>278</v>
      </c>
      <c r="H76" s="3">
        <v>25200</v>
      </c>
      <c r="I76" s="23">
        <v>36068</v>
      </c>
      <c r="J76" s="23">
        <v>36129</v>
      </c>
    </row>
    <row r="77" spans="1:10" ht="14.25" customHeight="1">
      <c r="A77" s="26">
        <v>1</v>
      </c>
      <c r="B77" s="1" t="s">
        <v>126</v>
      </c>
      <c r="C77" s="20" t="s">
        <v>330</v>
      </c>
      <c r="D77" s="20" t="s">
        <v>424</v>
      </c>
      <c r="E77" s="54" t="s">
        <v>259</v>
      </c>
      <c r="F77" s="1" t="s">
        <v>115</v>
      </c>
      <c r="H77" s="3">
        <v>25000</v>
      </c>
      <c r="I77" s="23">
        <v>25203</v>
      </c>
      <c r="J77" s="23">
        <v>25537</v>
      </c>
    </row>
    <row r="78" spans="1:10" ht="14.25" customHeight="1">
      <c r="A78" s="26">
        <v>80</v>
      </c>
      <c r="B78" s="1" t="s">
        <v>353</v>
      </c>
      <c r="C78" s="20" t="s">
        <v>330</v>
      </c>
      <c r="D78" s="20" t="s">
        <v>424</v>
      </c>
      <c r="E78" s="54" t="s">
        <v>79</v>
      </c>
      <c r="F78" s="1" t="s">
        <v>234</v>
      </c>
      <c r="H78" s="3">
        <v>25000</v>
      </c>
      <c r="I78" s="23">
        <v>28215</v>
      </c>
      <c r="J78" s="23">
        <v>29890</v>
      </c>
    </row>
    <row r="79" spans="1:10" ht="14.25" customHeight="1">
      <c r="A79" s="26">
        <v>125</v>
      </c>
      <c r="B79" s="1" t="s">
        <v>195</v>
      </c>
      <c r="C79" s="20" t="s">
        <v>266</v>
      </c>
      <c r="D79" s="20" t="s">
        <v>266</v>
      </c>
      <c r="E79" s="54" t="s">
        <v>260</v>
      </c>
      <c r="F79" s="1" t="s">
        <v>191</v>
      </c>
      <c r="G79" s="1" t="s">
        <v>196</v>
      </c>
      <c r="H79" s="3">
        <v>24300</v>
      </c>
      <c r="I79" s="23">
        <v>31958</v>
      </c>
      <c r="J79" s="23">
        <v>32081</v>
      </c>
    </row>
    <row r="80" spans="1:10" ht="14.25" customHeight="1">
      <c r="A80" s="26">
        <v>107</v>
      </c>
      <c r="B80" s="1" t="s">
        <v>42</v>
      </c>
      <c r="C80" s="20" t="s">
        <v>266</v>
      </c>
      <c r="D80" s="20" t="s">
        <v>266</v>
      </c>
      <c r="E80" s="54" t="s">
        <v>260</v>
      </c>
      <c r="F80" s="1" t="s">
        <v>175</v>
      </c>
      <c r="G80" s="1" t="s">
        <v>176</v>
      </c>
      <c r="H80" s="3">
        <v>24200</v>
      </c>
      <c r="I80" s="23">
        <v>29859</v>
      </c>
      <c r="J80" s="23">
        <v>29951</v>
      </c>
    </row>
    <row r="81" spans="1:10" ht="14.25" customHeight="1">
      <c r="A81" s="26">
        <v>33</v>
      </c>
      <c r="B81" s="1" t="s">
        <v>267</v>
      </c>
      <c r="C81" s="20" t="s">
        <v>266</v>
      </c>
      <c r="D81" s="20" t="s">
        <v>266</v>
      </c>
      <c r="E81" s="54" t="s">
        <v>260</v>
      </c>
      <c r="F81" s="1" t="s">
        <v>268</v>
      </c>
      <c r="G81" s="1" t="s">
        <v>269</v>
      </c>
      <c r="H81" s="3">
        <v>24000</v>
      </c>
      <c r="I81" s="23">
        <v>26206</v>
      </c>
      <c r="J81" s="23">
        <v>26389</v>
      </c>
    </row>
    <row r="82" spans="1:10" ht="14.25" customHeight="1">
      <c r="A82" s="26">
        <v>154</v>
      </c>
      <c r="B82" s="1" t="s">
        <v>314</v>
      </c>
      <c r="C82" s="20" t="s">
        <v>266</v>
      </c>
      <c r="D82" s="20" t="s">
        <v>266</v>
      </c>
      <c r="E82" s="54" t="s">
        <v>260</v>
      </c>
      <c r="F82" s="1" t="s">
        <v>204</v>
      </c>
      <c r="G82" s="1" t="s">
        <v>311</v>
      </c>
      <c r="H82" s="3">
        <v>23810</v>
      </c>
      <c r="I82" s="23">
        <v>34485</v>
      </c>
      <c r="J82" s="23">
        <v>36038</v>
      </c>
    </row>
    <row r="83" spans="1:10" ht="14.25" customHeight="1">
      <c r="A83" s="26">
        <v>175</v>
      </c>
      <c r="B83" s="1" t="s">
        <v>469</v>
      </c>
      <c r="C83" s="20" t="s">
        <v>72</v>
      </c>
      <c r="D83" s="52" t="s">
        <v>422</v>
      </c>
      <c r="E83" s="54" t="s">
        <v>259</v>
      </c>
      <c r="F83" s="1" t="s">
        <v>470</v>
      </c>
      <c r="G83" s="73" t="s">
        <v>471</v>
      </c>
      <c r="H83" s="3">
        <v>23387</v>
      </c>
      <c r="I83" s="23">
        <v>36464</v>
      </c>
      <c r="J83" s="23">
        <v>36738</v>
      </c>
    </row>
    <row r="84" spans="1:10" ht="14.25" customHeight="1">
      <c r="A84" s="26">
        <v>30</v>
      </c>
      <c r="B84" s="1" t="s">
        <v>365</v>
      </c>
      <c r="C84" s="20" t="s">
        <v>330</v>
      </c>
      <c r="D84" s="20" t="s">
        <v>424</v>
      </c>
      <c r="E84" s="54" t="s">
        <v>261</v>
      </c>
      <c r="F84" s="1" t="s">
        <v>25</v>
      </c>
      <c r="H84" s="3">
        <v>23330</v>
      </c>
      <c r="I84" s="23">
        <v>25992</v>
      </c>
      <c r="J84" s="23">
        <v>26603</v>
      </c>
    </row>
    <row r="85" spans="1:10" ht="14.25" customHeight="1">
      <c r="A85" s="26">
        <v>166</v>
      </c>
      <c r="B85" s="1" t="s">
        <v>417</v>
      </c>
      <c r="C85" s="20" t="s">
        <v>266</v>
      </c>
      <c r="D85" s="20" t="s">
        <v>266</v>
      </c>
      <c r="E85" s="54" t="s">
        <v>260</v>
      </c>
      <c r="F85" s="1" t="s">
        <v>418</v>
      </c>
      <c r="G85" s="1" t="s">
        <v>419</v>
      </c>
      <c r="H85" s="3">
        <v>23000</v>
      </c>
      <c r="I85" s="23">
        <v>35430</v>
      </c>
      <c r="J85" s="23">
        <v>36007</v>
      </c>
    </row>
    <row r="86" spans="1:10" ht="14.25" customHeight="1">
      <c r="A86" s="26">
        <v>3</v>
      </c>
      <c r="B86" s="1" t="s">
        <v>223</v>
      </c>
      <c r="C86" s="20" t="s">
        <v>330</v>
      </c>
      <c r="D86" s="20" t="s">
        <v>424</v>
      </c>
      <c r="E86" s="54" t="s">
        <v>84</v>
      </c>
      <c r="F86" s="1" t="s">
        <v>115</v>
      </c>
      <c r="H86" s="3">
        <v>22000</v>
      </c>
      <c r="I86" s="23">
        <v>24531</v>
      </c>
      <c r="J86" s="23">
        <v>26633</v>
      </c>
    </row>
    <row r="87" spans="1:10" ht="14.25" customHeight="1">
      <c r="A87" s="26">
        <v>106</v>
      </c>
      <c r="B87" s="1" t="s">
        <v>216</v>
      </c>
      <c r="C87" s="20" t="s">
        <v>286</v>
      </c>
      <c r="D87" s="20" t="s">
        <v>111</v>
      </c>
      <c r="E87" s="54" t="s">
        <v>75</v>
      </c>
      <c r="F87" s="1" t="s">
        <v>16</v>
      </c>
      <c r="G87" s="1" t="s">
        <v>217</v>
      </c>
      <c r="H87" s="3">
        <v>21000</v>
      </c>
      <c r="I87" s="23">
        <v>29840</v>
      </c>
      <c r="J87" s="23">
        <v>30346</v>
      </c>
    </row>
    <row r="88" spans="1:10" ht="14.25" customHeight="1">
      <c r="A88" s="26">
        <v>15</v>
      </c>
      <c r="B88" s="1" t="s">
        <v>183</v>
      </c>
      <c r="C88" s="20" t="s">
        <v>295</v>
      </c>
      <c r="D88" s="20" t="s">
        <v>422</v>
      </c>
      <c r="E88" s="54" t="s">
        <v>79</v>
      </c>
      <c r="F88" s="1" t="s">
        <v>184</v>
      </c>
      <c r="H88" s="3">
        <v>20000</v>
      </c>
      <c r="I88" s="23">
        <v>25234</v>
      </c>
      <c r="J88" s="23">
        <v>25749</v>
      </c>
    </row>
    <row r="89" spans="1:10" ht="14.25" customHeight="1">
      <c r="A89" s="26">
        <v>23</v>
      </c>
      <c r="B89" s="1" t="s">
        <v>466</v>
      </c>
      <c r="C89" s="20" t="s">
        <v>330</v>
      </c>
      <c r="D89" s="20" t="s">
        <v>424</v>
      </c>
      <c r="E89" s="54" t="s">
        <v>260</v>
      </c>
      <c r="F89" s="1" t="s">
        <v>123</v>
      </c>
      <c r="H89" s="3">
        <v>20000</v>
      </c>
      <c r="I89" s="23">
        <v>25599</v>
      </c>
      <c r="J89" s="23">
        <v>25811</v>
      </c>
    </row>
    <row r="90" spans="1:10" ht="14.25" customHeight="1">
      <c r="A90" s="26">
        <v>36</v>
      </c>
      <c r="B90" s="1" t="s">
        <v>168</v>
      </c>
      <c r="C90" s="20" t="s">
        <v>286</v>
      </c>
      <c r="D90" s="20" t="s">
        <v>166</v>
      </c>
      <c r="E90" s="54" t="s">
        <v>259</v>
      </c>
      <c r="F90" s="1" t="s">
        <v>169</v>
      </c>
      <c r="G90" s="1" t="s">
        <v>170</v>
      </c>
      <c r="H90" s="3">
        <v>20000</v>
      </c>
      <c r="I90" s="23">
        <v>26332</v>
      </c>
      <c r="J90" s="23">
        <v>26737</v>
      </c>
    </row>
    <row r="91" spans="1:10" ht="14.25" customHeight="1">
      <c r="A91" s="26">
        <v>73</v>
      </c>
      <c r="B91" s="1" t="s">
        <v>211</v>
      </c>
      <c r="C91" s="20" t="s">
        <v>286</v>
      </c>
      <c r="D91" s="20" t="s">
        <v>166</v>
      </c>
      <c r="E91" s="54" t="s">
        <v>260</v>
      </c>
      <c r="F91" s="1" t="s">
        <v>212</v>
      </c>
      <c r="G91" s="1" t="s">
        <v>213</v>
      </c>
      <c r="H91" s="3">
        <v>19544</v>
      </c>
      <c r="I91" s="23">
        <v>28017</v>
      </c>
      <c r="J91" s="23">
        <v>28398</v>
      </c>
    </row>
    <row r="92" spans="1:10" ht="14.25" customHeight="1">
      <c r="A92" s="26">
        <v>137</v>
      </c>
      <c r="B92" s="1" t="s">
        <v>45</v>
      </c>
      <c r="C92" s="20" t="s">
        <v>333</v>
      </c>
      <c r="D92" s="20" t="s">
        <v>424</v>
      </c>
      <c r="E92" s="54" t="s">
        <v>261</v>
      </c>
      <c r="F92" s="1" t="s">
        <v>46</v>
      </c>
      <c r="H92" s="3">
        <v>19000</v>
      </c>
      <c r="I92" s="23">
        <v>33328</v>
      </c>
      <c r="J92" s="23">
        <v>33450</v>
      </c>
    </row>
    <row r="93" spans="1:10" ht="14.25" customHeight="1">
      <c r="A93" s="26">
        <v>156</v>
      </c>
      <c r="B93" s="1" t="s">
        <v>312</v>
      </c>
      <c r="C93" s="20" t="s">
        <v>266</v>
      </c>
      <c r="D93" s="20" t="s">
        <v>266</v>
      </c>
      <c r="E93" s="54" t="s">
        <v>260</v>
      </c>
      <c r="F93" s="1" t="s">
        <v>204</v>
      </c>
      <c r="G93" s="1" t="s">
        <v>313</v>
      </c>
      <c r="H93" s="3">
        <v>19000</v>
      </c>
      <c r="I93" s="23">
        <v>34699</v>
      </c>
      <c r="J93" s="23">
        <v>35033</v>
      </c>
    </row>
    <row r="94" spans="1:10" ht="14.25" customHeight="1">
      <c r="A94" s="26">
        <v>183</v>
      </c>
      <c r="B94" s="1" t="s">
        <v>34</v>
      </c>
      <c r="C94" s="20" t="s">
        <v>363</v>
      </c>
      <c r="D94" s="52" t="s">
        <v>424</v>
      </c>
      <c r="E94" s="54" t="s">
        <v>261</v>
      </c>
      <c r="F94" s="1" t="s">
        <v>33</v>
      </c>
      <c r="H94" s="3">
        <v>17000</v>
      </c>
      <c r="I94" s="23">
        <v>37103</v>
      </c>
      <c r="J94" s="23" t="s">
        <v>499</v>
      </c>
    </row>
    <row r="95" spans="1:10" ht="14.25" customHeight="1">
      <c r="A95" s="26">
        <v>82</v>
      </c>
      <c r="B95" s="1" t="s">
        <v>385</v>
      </c>
      <c r="C95" s="20" t="s">
        <v>266</v>
      </c>
      <c r="D95" s="20" t="s">
        <v>266</v>
      </c>
      <c r="E95" s="54" t="s">
        <v>260</v>
      </c>
      <c r="F95" s="1" t="s">
        <v>271</v>
      </c>
      <c r="G95" s="1" t="s">
        <v>152</v>
      </c>
      <c r="H95" s="3">
        <v>16446</v>
      </c>
      <c r="I95" s="23">
        <v>28794</v>
      </c>
      <c r="J95" s="23">
        <v>28914</v>
      </c>
    </row>
    <row r="96" spans="1:10" s="4" customFormat="1" ht="14.25" customHeight="1">
      <c r="A96" s="26">
        <v>149</v>
      </c>
      <c r="B96" s="1" t="s">
        <v>219</v>
      </c>
      <c r="C96" s="20" t="s">
        <v>423</v>
      </c>
      <c r="D96" s="20" t="s">
        <v>422</v>
      </c>
      <c r="E96" s="54" t="s">
        <v>82</v>
      </c>
      <c r="F96" s="1" t="s">
        <v>347</v>
      </c>
      <c r="G96" s="1"/>
      <c r="H96" s="3">
        <v>16338</v>
      </c>
      <c r="I96" s="23">
        <v>34120</v>
      </c>
      <c r="J96" s="23">
        <v>34303</v>
      </c>
    </row>
    <row r="97" spans="1:10" ht="14.25" customHeight="1">
      <c r="A97" s="26">
        <v>44</v>
      </c>
      <c r="B97" s="1" t="s">
        <v>65</v>
      </c>
      <c r="C97" s="20" t="s">
        <v>286</v>
      </c>
      <c r="D97" s="20" t="s">
        <v>166</v>
      </c>
      <c r="E97" s="54" t="s">
        <v>260</v>
      </c>
      <c r="F97" s="1" t="s">
        <v>66</v>
      </c>
      <c r="G97" s="1" t="s">
        <v>67</v>
      </c>
      <c r="H97" s="3">
        <v>16000</v>
      </c>
      <c r="I97" s="23">
        <v>26937</v>
      </c>
      <c r="J97" s="23">
        <v>27301</v>
      </c>
    </row>
    <row r="98" spans="1:10" ht="14.25" customHeight="1">
      <c r="A98" s="26">
        <v>92</v>
      </c>
      <c r="B98" s="1" t="s">
        <v>356</v>
      </c>
      <c r="C98" s="20" t="s">
        <v>330</v>
      </c>
      <c r="D98" s="20" t="s">
        <v>424</v>
      </c>
      <c r="E98" s="54" t="s">
        <v>260</v>
      </c>
      <c r="F98" s="1" t="s">
        <v>357</v>
      </c>
      <c r="H98" s="3">
        <v>15750</v>
      </c>
      <c r="I98" s="23">
        <v>29433</v>
      </c>
      <c r="J98" s="23">
        <v>30224</v>
      </c>
    </row>
    <row r="99" spans="1:10" ht="14.25" customHeight="1">
      <c r="A99" s="26">
        <v>145</v>
      </c>
      <c r="B99" s="1" t="s">
        <v>370</v>
      </c>
      <c r="C99" s="20" t="s">
        <v>363</v>
      </c>
      <c r="D99" s="20" t="s">
        <v>424</v>
      </c>
      <c r="E99" s="54" t="s">
        <v>260</v>
      </c>
      <c r="F99" s="1" t="s">
        <v>231</v>
      </c>
      <c r="H99" s="3">
        <v>15150</v>
      </c>
      <c r="I99" s="23">
        <v>34150</v>
      </c>
      <c r="J99" s="23">
        <v>34911</v>
      </c>
    </row>
    <row r="100" spans="1:10" ht="14.25" customHeight="1">
      <c r="A100" s="26">
        <v>78</v>
      </c>
      <c r="B100" s="1" t="s">
        <v>214</v>
      </c>
      <c r="C100" s="20" t="s">
        <v>286</v>
      </c>
      <c r="D100" s="20" t="s">
        <v>166</v>
      </c>
      <c r="E100" s="54" t="s">
        <v>79</v>
      </c>
      <c r="F100" s="1" t="s">
        <v>215</v>
      </c>
      <c r="G100" s="1" t="s">
        <v>316</v>
      </c>
      <c r="H100" s="3">
        <v>15000</v>
      </c>
      <c r="I100" s="23">
        <v>28047</v>
      </c>
      <c r="J100" s="23">
        <v>28351</v>
      </c>
    </row>
    <row r="101" spans="1:10" ht="14.25" customHeight="1">
      <c r="A101" s="26">
        <v>111</v>
      </c>
      <c r="B101" s="1" t="s">
        <v>245</v>
      </c>
      <c r="C101" s="20" t="s">
        <v>330</v>
      </c>
      <c r="D101" s="20" t="s">
        <v>424</v>
      </c>
      <c r="E101" s="54" t="s">
        <v>79</v>
      </c>
      <c r="F101" s="1" t="s">
        <v>246</v>
      </c>
      <c r="H101" s="3">
        <v>15000</v>
      </c>
      <c r="I101" s="23">
        <v>30316</v>
      </c>
      <c r="J101" s="23" t="s">
        <v>264</v>
      </c>
    </row>
    <row r="102" spans="1:10" ht="14.25" customHeight="1">
      <c r="A102" s="26">
        <v>146</v>
      </c>
      <c r="B102" s="1" t="s">
        <v>163</v>
      </c>
      <c r="C102" s="20" t="s">
        <v>330</v>
      </c>
      <c r="D102" s="20" t="s">
        <v>424</v>
      </c>
      <c r="E102" s="54" t="s">
        <v>261</v>
      </c>
      <c r="F102" s="1" t="s">
        <v>164</v>
      </c>
      <c r="H102" s="3">
        <v>15000</v>
      </c>
      <c r="I102" s="23">
        <v>33816</v>
      </c>
      <c r="J102" s="23">
        <v>34515</v>
      </c>
    </row>
    <row r="103" spans="1:10" ht="14.25" customHeight="1">
      <c r="A103" s="26">
        <v>153</v>
      </c>
      <c r="B103" s="1" t="s">
        <v>371</v>
      </c>
      <c r="C103" s="20" t="s">
        <v>333</v>
      </c>
      <c r="D103" s="20" t="s">
        <v>424</v>
      </c>
      <c r="E103" s="54" t="s">
        <v>261</v>
      </c>
      <c r="F103" s="1" t="s">
        <v>372</v>
      </c>
      <c r="H103" s="3">
        <v>15000</v>
      </c>
      <c r="I103" s="23">
        <v>34334</v>
      </c>
      <c r="J103" s="23">
        <v>34515</v>
      </c>
    </row>
    <row r="104" spans="1:10" ht="14.25" customHeight="1">
      <c r="A104" s="26">
        <v>40</v>
      </c>
      <c r="B104" s="1" t="s">
        <v>52</v>
      </c>
      <c r="C104" s="20" t="s">
        <v>286</v>
      </c>
      <c r="D104" s="20" t="s">
        <v>166</v>
      </c>
      <c r="E104" s="54" t="s">
        <v>260</v>
      </c>
      <c r="F104" s="1" t="s">
        <v>53</v>
      </c>
      <c r="G104" s="1" t="s">
        <v>64</v>
      </c>
      <c r="H104" s="3">
        <v>14989</v>
      </c>
      <c r="I104" s="23">
        <v>26784</v>
      </c>
      <c r="J104" s="23">
        <v>26967</v>
      </c>
    </row>
    <row r="105" spans="1:10" ht="14.25" customHeight="1">
      <c r="A105" s="26">
        <v>167</v>
      </c>
      <c r="B105" s="1" t="s">
        <v>281</v>
      </c>
      <c r="C105" s="20" t="s">
        <v>363</v>
      </c>
      <c r="D105" s="20" t="s">
        <v>424</v>
      </c>
      <c r="E105" s="54" t="s">
        <v>259</v>
      </c>
      <c r="F105" s="1" t="s">
        <v>18</v>
      </c>
      <c r="H105" s="3">
        <v>14000</v>
      </c>
      <c r="I105" s="23">
        <v>35826</v>
      </c>
      <c r="J105" s="23">
        <v>36311</v>
      </c>
    </row>
    <row r="106" spans="1:10" ht="14.25" customHeight="1">
      <c r="A106" s="26">
        <v>181</v>
      </c>
      <c r="B106" s="1" t="s">
        <v>494</v>
      </c>
      <c r="C106" s="20" t="s">
        <v>72</v>
      </c>
      <c r="D106" s="52" t="s">
        <v>422</v>
      </c>
      <c r="E106" s="54" t="s">
        <v>495</v>
      </c>
      <c r="F106" s="1" t="s">
        <v>498</v>
      </c>
      <c r="H106" s="3">
        <v>14000</v>
      </c>
      <c r="I106" s="23">
        <v>36950</v>
      </c>
      <c r="J106" s="23">
        <v>37590</v>
      </c>
    </row>
    <row r="107" spans="1:10" ht="14.25" customHeight="1">
      <c r="A107" s="26">
        <v>110</v>
      </c>
      <c r="B107" s="5" t="s">
        <v>88</v>
      </c>
      <c r="C107" s="21" t="s">
        <v>72</v>
      </c>
      <c r="D107" s="20" t="s">
        <v>422</v>
      </c>
      <c r="E107" s="55" t="s">
        <v>79</v>
      </c>
      <c r="F107" s="5" t="s">
        <v>343</v>
      </c>
      <c r="G107" s="5"/>
      <c r="H107" s="7">
        <v>13700</v>
      </c>
      <c r="I107" s="24">
        <v>33297</v>
      </c>
      <c r="J107" s="24">
        <v>33481</v>
      </c>
    </row>
    <row r="108" spans="1:10" ht="14.25" customHeight="1">
      <c r="A108" s="26">
        <v>45</v>
      </c>
      <c r="B108" s="1" t="s">
        <v>171</v>
      </c>
      <c r="C108" s="20" t="s">
        <v>266</v>
      </c>
      <c r="D108" s="20" t="s">
        <v>266</v>
      </c>
      <c r="E108" s="54" t="s">
        <v>260</v>
      </c>
      <c r="F108" s="1" t="s">
        <v>271</v>
      </c>
      <c r="G108" s="1" t="s">
        <v>172</v>
      </c>
      <c r="H108" s="3">
        <v>13000</v>
      </c>
      <c r="I108" s="23">
        <v>26664</v>
      </c>
      <c r="J108" s="23">
        <v>27728</v>
      </c>
    </row>
    <row r="109" spans="1:10" ht="14.25" customHeight="1">
      <c r="A109" s="26">
        <v>134</v>
      </c>
      <c r="B109" s="5" t="s">
        <v>56</v>
      </c>
      <c r="C109" s="21" t="s">
        <v>295</v>
      </c>
      <c r="D109" s="20" t="s">
        <v>422</v>
      </c>
      <c r="E109" s="55" t="s">
        <v>259</v>
      </c>
      <c r="F109" s="5" t="s">
        <v>346</v>
      </c>
      <c r="G109" s="5"/>
      <c r="H109" s="7">
        <v>13000</v>
      </c>
      <c r="I109" s="24">
        <v>32689</v>
      </c>
      <c r="J109" s="24">
        <v>33207</v>
      </c>
    </row>
    <row r="110" spans="1:10" ht="14.25" customHeight="1">
      <c r="A110" s="26">
        <v>146</v>
      </c>
      <c r="B110" s="1" t="s">
        <v>378</v>
      </c>
      <c r="C110" s="20" t="s">
        <v>423</v>
      </c>
      <c r="D110" s="20" t="s">
        <v>422</v>
      </c>
      <c r="E110" s="54" t="s">
        <v>261</v>
      </c>
      <c r="F110" s="1" t="s">
        <v>446</v>
      </c>
      <c r="H110" s="3">
        <v>12935</v>
      </c>
      <c r="I110" s="23">
        <v>35946</v>
      </c>
      <c r="J110" s="23">
        <v>36068</v>
      </c>
    </row>
    <row r="111" spans="1:10" ht="14.25" customHeight="1">
      <c r="A111" s="26">
        <v>155</v>
      </c>
      <c r="B111" s="5" t="s">
        <v>373</v>
      </c>
      <c r="C111" s="20" t="s">
        <v>423</v>
      </c>
      <c r="D111" s="20" t="s">
        <v>422</v>
      </c>
      <c r="E111" s="55" t="s">
        <v>80</v>
      </c>
      <c r="F111" s="5" t="s">
        <v>374</v>
      </c>
      <c r="G111" s="5"/>
      <c r="H111" s="7">
        <v>12650</v>
      </c>
      <c r="I111" s="24">
        <v>34699</v>
      </c>
      <c r="J111" s="24">
        <v>35033</v>
      </c>
    </row>
    <row r="112" spans="1:10" ht="14.25" customHeight="1">
      <c r="A112" s="26">
        <v>3</v>
      </c>
      <c r="B112" s="1" t="s">
        <v>116</v>
      </c>
      <c r="C112" s="20" t="s">
        <v>333</v>
      </c>
      <c r="D112" s="20" t="s">
        <v>424</v>
      </c>
      <c r="E112" s="54" t="s">
        <v>84</v>
      </c>
      <c r="F112" s="1" t="s">
        <v>117</v>
      </c>
      <c r="H112" s="3">
        <v>12000</v>
      </c>
      <c r="I112" s="23">
        <v>24531</v>
      </c>
      <c r="J112" s="23">
        <v>26633</v>
      </c>
    </row>
    <row r="113" spans="1:10" ht="14.25" customHeight="1">
      <c r="A113" s="26">
        <v>71</v>
      </c>
      <c r="B113" s="1" t="s">
        <v>8</v>
      </c>
      <c r="C113" s="20" t="s">
        <v>286</v>
      </c>
      <c r="D113" s="20" t="s">
        <v>111</v>
      </c>
      <c r="E113" s="54" t="s">
        <v>258</v>
      </c>
      <c r="F113" s="1" t="s">
        <v>113</v>
      </c>
      <c r="G113" s="1" t="s">
        <v>9</v>
      </c>
      <c r="H113" s="3">
        <v>12000</v>
      </c>
      <c r="I113" s="23">
        <v>27911</v>
      </c>
      <c r="J113" s="23">
        <v>28670</v>
      </c>
    </row>
    <row r="114" spans="1:10" ht="14.25" customHeight="1">
      <c r="A114" s="26">
        <v>3</v>
      </c>
      <c r="B114" s="1" t="s">
        <v>116</v>
      </c>
      <c r="C114" s="20" t="s">
        <v>330</v>
      </c>
      <c r="D114" s="20" t="s">
        <v>424</v>
      </c>
      <c r="E114" s="54" t="s">
        <v>84</v>
      </c>
      <c r="F114" s="1" t="s">
        <v>122</v>
      </c>
      <c r="H114" s="3">
        <v>11750</v>
      </c>
      <c r="I114" s="23">
        <v>24531</v>
      </c>
      <c r="J114" s="23">
        <v>26633</v>
      </c>
    </row>
    <row r="115" spans="1:10" ht="14.25" customHeight="1">
      <c r="A115" s="26">
        <v>37</v>
      </c>
      <c r="B115" s="1" t="s">
        <v>140</v>
      </c>
      <c r="C115" s="20" t="s">
        <v>266</v>
      </c>
      <c r="D115" s="20" t="s">
        <v>266</v>
      </c>
      <c r="E115" s="54" t="s">
        <v>260</v>
      </c>
      <c r="F115" s="1" t="s">
        <v>271</v>
      </c>
      <c r="G115" s="1" t="s">
        <v>465</v>
      </c>
      <c r="H115" s="3">
        <v>11730</v>
      </c>
      <c r="I115" s="23">
        <v>27394</v>
      </c>
      <c r="J115" s="23">
        <v>27575</v>
      </c>
    </row>
    <row r="116" spans="1:10" ht="14.25" customHeight="1">
      <c r="A116" s="26">
        <v>46</v>
      </c>
      <c r="B116" s="1" t="s">
        <v>159</v>
      </c>
      <c r="C116" s="20" t="s">
        <v>286</v>
      </c>
      <c r="D116" s="20" t="s">
        <v>111</v>
      </c>
      <c r="E116" s="54" t="s">
        <v>86</v>
      </c>
      <c r="F116" s="1" t="s">
        <v>16</v>
      </c>
      <c r="G116" s="1" t="s">
        <v>160</v>
      </c>
      <c r="H116" s="3">
        <v>11617</v>
      </c>
      <c r="I116" s="23">
        <v>32963</v>
      </c>
      <c r="J116" s="23">
        <v>33207</v>
      </c>
    </row>
    <row r="117" spans="1:10" ht="14.25" customHeight="1">
      <c r="A117" s="26">
        <v>150</v>
      </c>
      <c r="B117" s="1" t="s">
        <v>220</v>
      </c>
      <c r="C117" s="20" t="s">
        <v>295</v>
      </c>
      <c r="D117" s="20" t="s">
        <v>422</v>
      </c>
      <c r="E117" s="54" t="s">
        <v>76</v>
      </c>
      <c r="F117" s="1" t="s">
        <v>348</v>
      </c>
      <c r="H117" s="3">
        <v>11600</v>
      </c>
      <c r="I117" s="23">
        <v>34303</v>
      </c>
      <c r="J117" s="23">
        <v>34758</v>
      </c>
    </row>
    <row r="118" spans="1:10" ht="14.25" customHeight="1">
      <c r="A118" s="26">
        <v>178</v>
      </c>
      <c r="B118" s="1" t="s">
        <v>483</v>
      </c>
      <c r="C118" s="20" t="s">
        <v>424</v>
      </c>
      <c r="D118" s="52" t="s">
        <v>424</v>
      </c>
      <c r="E118" s="54" t="s">
        <v>260</v>
      </c>
      <c r="F118" s="1" t="s">
        <v>484</v>
      </c>
      <c r="H118" s="3">
        <v>11350</v>
      </c>
      <c r="I118" s="23">
        <v>36738</v>
      </c>
      <c r="J118" s="23">
        <v>36830</v>
      </c>
    </row>
    <row r="119" spans="1:10" ht="14.25" customHeight="1">
      <c r="A119" s="26">
        <v>76</v>
      </c>
      <c r="B119" s="1" t="s">
        <v>411</v>
      </c>
      <c r="C119" s="20" t="s">
        <v>295</v>
      </c>
      <c r="D119" s="52" t="s">
        <v>422</v>
      </c>
      <c r="E119" s="60" t="s">
        <v>437</v>
      </c>
      <c r="F119" s="2" t="s">
        <v>438</v>
      </c>
      <c r="H119" s="3">
        <v>10751</v>
      </c>
      <c r="I119" s="23">
        <v>28125</v>
      </c>
      <c r="J119" s="23">
        <v>28459</v>
      </c>
    </row>
    <row r="120" spans="1:10" ht="14.25" customHeight="1">
      <c r="A120" s="26">
        <v>146</v>
      </c>
      <c r="B120" s="5" t="s">
        <v>376</v>
      </c>
      <c r="C120" s="21" t="s">
        <v>295</v>
      </c>
      <c r="D120" s="20" t="s">
        <v>422</v>
      </c>
      <c r="E120" s="55" t="s">
        <v>79</v>
      </c>
      <c r="F120" s="5" t="s">
        <v>377</v>
      </c>
      <c r="G120" s="5"/>
      <c r="H120" s="7">
        <v>10697</v>
      </c>
      <c r="I120" s="24">
        <v>35003</v>
      </c>
      <c r="J120" s="24">
        <v>35216</v>
      </c>
    </row>
    <row r="121" spans="1:10" ht="14.25" customHeight="1">
      <c r="A121" s="26">
        <v>26</v>
      </c>
      <c r="B121" s="1" t="s">
        <v>265</v>
      </c>
      <c r="C121" s="20" t="s">
        <v>266</v>
      </c>
      <c r="D121" s="20" t="s">
        <v>266</v>
      </c>
      <c r="E121" s="54" t="s">
        <v>79</v>
      </c>
      <c r="F121" s="1" t="s">
        <v>462</v>
      </c>
      <c r="H121" s="3">
        <v>10540</v>
      </c>
      <c r="I121" s="23">
        <v>26053</v>
      </c>
      <c r="J121" s="23">
        <v>26815</v>
      </c>
    </row>
    <row r="122" spans="1:10" ht="14.25" customHeight="1">
      <c r="A122" s="26">
        <v>63</v>
      </c>
      <c r="B122" s="1" t="s">
        <v>141</v>
      </c>
      <c r="C122" s="20" t="s">
        <v>266</v>
      </c>
      <c r="D122" s="20" t="s">
        <v>266</v>
      </c>
      <c r="E122" s="54" t="s">
        <v>260</v>
      </c>
      <c r="F122" s="1" t="s">
        <v>142</v>
      </c>
      <c r="G122" s="1" t="s">
        <v>143</v>
      </c>
      <c r="H122" s="3">
        <v>10500</v>
      </c>
      <c r="I122" s="23">
        <v>27742</v>
      </c>
      <c r="J122" s="23">
        <v>27833</v>
      </c>
    </row>
    <row r="123" spans="1:10" ht="14.25" customHeight="1">
      <c r="A123" s="26">
        <v>81</v>
      </c>
      <c r="B123" s="1" t="s">
        <v>383</v>
      </c>
      <c r="C123" s="20" t="s">
        <v>266</v>
      </c>
      <c r="D123" s="20" t="s">
        <v>266</v>
      </c>
      <c r="E123" s="54" t="s">
        <v>260</v>
      </c>
      <c r="F123" s="1" t="s">
        <v>149</v>
      </c>
      <c r="G123" s="1" t="s">
        <v>150</v>
      </c>
      <c r="H123" s="3">
        <v>10496</v>
      </c>
      <c r="I123" s="23">
        <v>28490</v>
      </c>
      <c r="J123" s="23">
        <v>28702</v>
      </c>
    </row>
    <row r="124" spans="1:10" ht="14.25" customHeight="1">
      <c r="A124" s="26">
        <v>43</v>
      </c>
      <c r="B124" s="1" t="s">
        <v>232</v>
      </c>
      <c r="C124" s="20" t="s">
        <v>330</v>
      </c>
      <c r="D124" s="20" t="s">
        <v>424</v>
      </c>
      <c r="E124" s="54" t="s">
        <v>260</v>
      </c>
      <c r="F124" s="1" t="s">
        <v>115</v>
      </c>
      <c r="H124" s="3">
        <v>10000</v>
      </c>
      <c r="I124" s="23">
        <v>26723</v>
      </c>
      <c r="J124" s="23">
        <v>26937</v>
      </c>
    </row>
    <row r="125" spans="1:10" ht="14.25" customHeight="1">
      <c r="A125" s="26">
        <v>109</v>
      </c>
      <c r="B125" s="1" t="s">
        <v>242</v>
      </c>
      <c r="C125" s="20" t="s">
        <v>332</v>
      </c>
      <c r="D125" s="20" t="s">
        <v>424</v>
      </c>
      <c r="E125" s="54" t="s">
        <v>258</v>
      </c>
      <c r="F125" s="1" t="s">
        <v>262</v>
      </c>
      <c r="H125" s="3">
        <v>10000</v>
      </c>
      <c r="I125" s="23">
        <v>30163</v>
      </c>
      <c r="J125" s="23">
        <v>31777</v>
      </c>
    </row>
    <row r="126" spans="1:10" ht="14.25" customHeight="1">
      <c r="A126" s="26">
        <v>114</v>
      </c>
      <c r="B126" s="1" t="s">
        <v>300</v>
      </c>
      <c r="C126" s="20" t="s">
        <v>266</v>
      </c>
      <c r="D126" s="20" t="s">
        <v>266</v>
      </c>
      <c r="E126" s="54" t="s">
        <v>260</v>
      </c>
      <c r="F126" s="1" t="s">
        <v>175</v>
      </c>
      <c r="G126" s="1" t="s">
        <v>301</v>
      </c>
      <c r="H126" s="3">
        <v>10000</v>
      </c>
      <c r="I126" s="23">
        <v>30436</v>
      </c>
      <c r="J126" s="23">
        <v>30467</v>
      </c>
    </row>
    <row r="127" spans="1:10" ht="14.25" customHeight="1">
      <c r="A127" s="26">
        <v>46</v>
      </c>
      <c r="B127" s="1" t="s">
        <v>199</v>
      </c>
      <c r="C127" s="20" t="s">
        <v>266</v>
      </c>
      <c r="D127" s="20" t="s">
        <v>266</v>
      </c>
      <c r="E127" s="54" t="s">
        <v>260</v>
      </c>
      <c r="F127" s="1" t="s">
        <v>40</v>
      </c>
      <c r="G127" s="1" t="s">
        <v>200</v>
      </c>
      <c r="H127" s="3">
        <v>10000</v>
      </c>
      <c r="I127" s="23">
        <v>33450</v>
      </c>
      <c r="J127" s="23">
        <v>33755</v>
      </c>
    </row>
    <row r="128" spans="1:10" ht="14.25" customHeight="1">
      <c r="A128" s="26">
        <v>150</v>
      </c>
      <c r="B128" s="5" t="s">
        <v>221</v>
      </c>
      <c r="C128" s="21" t="s">
        <v>295</v>
      </c>
      <c r="D128" s="20" t="s">
        <v>422</v>
      </c>
      <c r="E128" s="55" t="s">
        <v>80</v>
      </c>
      <c r="F128" s="5" t="s">
        <v>348</v>
      </c>
      <c r="G128" s="5"/>
      <c r="H128" s="7">
        <v>10000</v>
      </c>
      <c r="I128" s="24">
        <v>34303</v>
      </c>
      <c r="J128" s="24">
        <v>34850</v>
      </c>
    </row>
    <row r="129" spans="1:10" ht="14.25" customHeight="1">
      <c r="A129" s="26">
        <v>165</v>
      </c>
      <c r="B129" s="1" t="s">
        <v>396</v>
      </c>
      <c r="C129" s="20" t="s">
        <v>286</v>
      </c>
      <c r="D129" s="20" t="s">
        <v>166</v>
      </c>
      <c r="E129" s="54" t="s">
        <v>260</v>
      </c>
      <c r="F129" s="1" t="s">
        <v>108</v>
      </c>
      <c r="G129" s="1" t="s">
        <v>397</v>
      </c>
      <c r="H129" s="3">
        <v>10000</v>
      </c>
      <c r="I129" s="23">
        <v>35703</v>
      </c>
      <c r="J129" s="23">
        <v>36068</v>
      </c>
    </row>
    <row r="130" spans="1:10" ht="14.25" customHeight="1">
      <c r="A130" s="26">
        <v>182</v>
      </c>
      <c r="B130" s="1" t="s">
        <v>493</v>
      </c>
      <c r="C130" s="20" t="s">
        <v>72</v>
      </c>
      <c r="D130" s="52" t="s">
        <v>422</v>
      </c>
      <c r="E130" s="54" t="s">
        <v>259</v>
      </c>
      <c r="F130" s="1" t="s">
        <v>501</v>
      </c>
      <c r="H130" s="3">
        <v>10000</v>
      </c>
      <c r="I130" s="23">
        <v>37103</v>
      </c>
      <c r="J130" s="23" t="s">
        <v>499</v>
      </c>
    </row>
    <row r="131" spans="1:10" ht="14.25" customHeight="1">
      <c r="A131" s="26">
        <v>100</v>
      </c>
      <c r="B131" s="1" t="s">
        <v>39</v>
      </c>
      <c r="C131" s="20" t="s">
        <v>266</v>
      </c>
      <c r="D131" s="20" t="s">
        <v>266</v>
      </c>
      <c r="E131" s="54" t="s">
        <v>260</v>
      </c>
      <c r="F131" s="1" t="s">
        <v>40</v>
      </c>
      <c r="G131" s="1" t="s">
        <v>41</v>
      </c>
      <c r="H131" s="3">
        <v>9965</v>
      </c>
      <c r="I131" s="23">
        <v>29676</v>
      </c>
      <c r="J131" s="23">
        <v>30131</v>
      </c>
    </row>
    <row r="132" spans="1:10" ht="14.25" customHeight="1">
      <c r="A132" s="26">
        <v>151</v>
      </c>
      <c r="B132" s="5" t="s">
        <v>93</v>
      </c>
      <c r="C132" s="21" t="s">
        <v>72</v>
      </c>
      <c r="D132" s="20" t="s">
        <v>422</v>
      </c>
      <c r="E132" s="55" t="s">
        <v>79</v>
      </c>
      <c r="F132" s="5" t="s">
        <v>90</v>
      </c>
      <c r="G132" s="5"/>
      <c r="H132" s="7">
        <v>9500</v>
      </c>
      <c r="I132" s="24">
        <v>34212</v>
      </c>
      <c r="J132" s="24">
        <v>34303</v>
      </c>
    </row>
    <row r="133" spans="1:10" ht="14.25" customHeight="1">
      <c r="A133" s="26">
        <v>115</v>
      </c>
      <c r="B133" s="1" t="s">
        <v>297</v>
      </c>
      <c r="C133" s="20" t="s">
        <v>72</v>
      </c>
      <c r="D133" s="20" t="s">
        <v>422</v>
      </c>
      <c r="E133" s="54" t="s">
        <v>77</v>
      </c>
      <c r="F133" s="1" t="s">
        <v>254</v>
      </c>
      <c r="H133" s="3">
        <v>9000</v>
      </c>
      <c r="I133" s="23">
        <v>30559</v>
      </c>
      <c r="J133" s="23">
        <v>30741</v>
      </c>
    </row>
    <row r="134" spans="1:10" ht="14.25" customHeight="1">
      <c r="A134" s="26">
        <v>121</v>
      </c>
      <c r="B134" s="1" t="s">
        <v>523</v>
      </c>
      <c r="C134" s="20" t="s">
        <v>424</v>
      </c>
      <c r="D134" s="20" t="s">
        <v>424</v>
      </c>
      <c r="E134" s="54" t="s">
        <v>432</v>
      </c>
      <c r="F134" s="1" t="s">
        <v>122</v>
      </c>
      <c r="H134" s="3">
        <v>8900</v>
      </c>
      <c r="I134" s="23">
        <v>31655</v>
      </c>
      <c r="J134" s="23">
        <v>34942</v>
      </c>
    </row>
    <row r="135" spans="1:10" ht="14.25" customHeight="1">
      <c r="A135" s="26">
        <v>73</v>
      </c>
      <c r="B135" s="1" t="s">
        <v>317</v>
      </c>
      <c r="C135" s="20" t="s">
        <v>286</v>
      </c>
      <c r="D135" s="20" t="s">
        <v>166</v>
      </c>
      <c r="E135" s="54" t="s">
        <v>260</v>
      </c>
      <c r="F135" s="1" t="s">
        <v>212</v>
      </c>
      <c r="G135" s="1" t="s">
        <v>318</v>
      </c>
      <c r="H135" s="3">
        <v>8200</v>
      </c>
      <c r="I135" s="23">
        <v>28368</v>
      </c>
      <c r="J135" s="23">
        <v>29098</v>
      </c>
    </row>
    <row r="136" spans="1:10" ht="14.25" customHeight="1">
      <c r="A136" s="26">
        <v>11</v>
      </c>
      <c r="B136" s="1" t="s">
        <v>20</v>
      </c>
      <c r="C136" s="20" t="s">
        <v>330</v>
      </c>
      <c r="D136" s="20" t="s">
        <v>424</v>
      </c>
      <c r="E136" s="54" t="s">
        <v>261</v>
      </c>
      <c r="F136" s="1" t="s">
        <v>22</v>
      </c>
      <c r="H136" s="3">
        <v>8000</v>
      </c>
      <c r="I136" s="23">
        <v>25293</v>
      </c>
      <c r="J136" s="23">
        <v>25872</v>
      </c>
    </row>
    <row r="137" spans="1:10" ht="14.25" customHeight="1">
      <c r="A137" s="26">
        <v>46</v>
      </c>
      <c r="B137" s="1" t="s">
        <v>224</v>
      </c>
      <c r="C137" s="20" t="s">
        <v>328</v>
      </c>
      <c r="D137" s="20" t="s">
        <v>424</v>
      </c>
      <c r="E137" s="54" t="s">
        <v>79</v>
      </c>
      <c r="F137" s="1" t="s">
        <v>24</v>
      </c>
      <c r="H137" s="3">
        <v>8000</v>
      </c>
      <c r="I137" s="23">
        <v>31836</v>
      </c>
      <c r="J137" s="23">
        <v>32050</v>
      </c>
    </row>
    <row r="138" spans="1:10" ht="14.25" customHeight="1">
      <c r="A138" s="26">
        <v>148</v>
      </c>
      <c r="B138" s="1" t="s">
        <v>47</v>
      </c>
      <c r="C138" s="20" t="s">
        <v>363</v>
      </c>
      <c r="D138" s="20" t="s">
        <v>424</v>
      </c>
      <c r="E138" s="54" t="s">
        <v>80</v>
      </c>
      <c r="F138" s="1" t="s">
        <v>231</v>
      </c>
      <c r="H138" s="3">
        <v>8000</v>
      </c>
      <c r="I138" s="23">
        <v>33724</v>
      </c>
      <c r="J138" s="23">
        <v>33816</v>
      </c>
    </row>
    <row r="139" spans="1:10" ht="14.25" customHeight="1">
      <c r="A139" s="26">
        <v>12</v>
      </c>
      <c r="B139" s="1" t="s">
        <v>394</v>
      </c>
      <c r="C139" s="20" t="s">
        <v>424</v>
      </c>
      <c r="D139" s="52" t="s">
        <v>424</v>
      </c>
      <c r="E139" s="60" t="s">
        <v>260</v>
      </c>
      <c r="F139" s="2" t="s">
        <v>441</v>
      </c>
      <c r="H139" s="3">
        <v>7972</v>
      </c>
      <c r="I139" s="23">
        <v>25293</v>
      </c>
      <c r="J139" s="23">
        <v>26237</v>
      </c>
    </row>
    <row r="140" spans="1:10" ht="14.25" customHeight="1">
      <c r="A140" s="26">
        <v>142</v>
      </c>
      <c r="B140" s="1" t="s">
        <v>161</v>
      </c>
      <c r="C140" s="20" t="s">
        <v>330</v>
      </c>
      <c r="D140" s="20" t="s">
        <v>424</v>
      </c>
      <c r="E140" s="54" t="s">
        <v>260</v>
      </c>
      <c r="F140" s="1" t="s">
        <v>162</v>
      </c>
      <c r="H140" s="3">
        <v>7800</v>
      </c>
      <c r="I140" s="23">
        <v>33724</v>
      </c>
      <c r="J140" s="23">
        <v>34365</v>
      </c>
    </row>
    <row r="141" spans="1:10" ht="14.25" customHeight="1">
      <c r="A141" s="26">
        <v>177</v>
      </c>
      <c r="B141" s="1" t="s">
        <v>474</v>
      </c>
      <c r="C141" s="20" t="s">
        <v>424</v>
      </c>
      <c r="D141" s="52" t="s">
        <v>424</v>
      </c>
      <c r="E141" s="54" t="s">
        <v>260</v>
      </c>
      <c r="F141" s="1" t="s">
        <v>482</v>
      </c>
      <c r="H141" s="3">
        <v>7700</v>
      </c>
      <c r="I141" s="23">
        <v>36738</v>
      </c>
      <c r="J141" s="23">
        <v>36830</v>
      </c>
    </row>
    <row r="142" spans="1:10" ht="14.25" customHeight="1">
      <c r="A142" s="26">
        <v>102</v>
      </c>
      <c r="B142" s="1" t="s">
        <v>308</v>
      </c>
      <c r="C142" s="20" t="s">
        <v>286</v>
      </c>
      <c r="D142" s="20" t="s">
        <v>166</v>
      </c>
      <c r="E142" s="59" t="s">
        <v>404</v>
      </c>
      <c r="F142" s="1" t="s">
        <v>322</v>
      </c>
      <c r="G142" s="1" t="s">
        <v>323</v>
      </c>
      <c r="H142" s="3">
        <v>7500</v>
      </c>
      <c r="I142" s="23">
        <v>29617</v>
      </c>
      <c r="J142" s="23">
        <v>29829</v>
      </c>
    </row>
    <row r="143" spans="1:10" ht="14.25" customHeight="1">
      <c r="A143" s="26">
        <v>99</v>
      </c>
      <c r="B143" s="1" t="s">
        <v>240</v>
      </c>
      <c r="C143" s="20" t="s">
        <v>447</v>
      </c>
      <c r="D143" s="20" t="s">
        <v>424</v>
      </c>
      <c r="E143" s="54" t="s">
        <v>79</v>
      </c>
      <c r="F143" s="1" t="s">
        <v>241</v>
      </c>
      <c r="H143" s="3">
        <v>7500</v>
      </c>
      <c r="I143" s="23">
        <v>29676</v>
      </c>
      <c r="J143" s="23">
        <v>29920</v>
      </c>
    </row>
    <row r="144" spans="1:10" ht="14.25" customHeight="1">
      <c r="A144" s="26">
        <v>158</v>
      </c>
      <c r="B144" s="1" t="s">
        <v>225</v>
      </c>
      <c r="C144" s="20" t="s">
        <v>330</v>
      </c>
      <c r="D144" s="20" t="s">
        <v>424</v>
      </c>
      <c r="E144" s="54" t="s">
        <v>79</v>
      </c>
      <c r="F144" s="1" t="s">
        <v>135</v>
      </c>
      <c r="H144" s="3">
        <v>7500</v>
      </c>
      <c r="I144" s="23">
        <v>35795</v>
      </c>
      <c r="J144" s="23">
        <v>36494</v>
      </c>
    </row>
    <row r="145" spans="1:10" ht="14.25" customHeight="1">
      <c r="A145" s="26">
        <v>159</v>
      </c>
      <c r="B145" s="1" t="s">
        <v>426</v>
      </c>
      <c r="C145" s="20" t="s">
        <v>424</v>
      </c>
      <c r="D145" s="20" t="s">
        <v>424</v>
      </c>
      <c r="E145" s="54" t="s">
        <v>425</v>
      </c>
      <c r="F145" s="1" t="s">
        <v>122</v>
      </c>
      <c r="H145" s="3">
        <v>7458</v>
      </c>
      <c r="I145" s="23">
        <v>34871</v>
      </c>
      <c r="J145" s="23" t="s">
        <v>264</v>
      </c>
    </row>
    <row r="146" spans="1:10" ht="14.25" customHeight="1">
      <c r="A146" s="26">
        <v>85</v>
      </c>
      <c r="B146" s="1" t="s">
        <v>354</v>
      </c>
      <c r="C146" s="20" t="s">
        <v>363</v>
      </c>
      <c r="D146" s="20" t="s">
        <v>424</v>
      </c>
      <c r="E146" s="54" t="s">
        <v>79</v>
      </c>
      <c r="F146" s="1" t="s">
        <v>355</v>
      </c>
      <c r="H146" s="3">
        <v>7100</v>
      </c>
      <c r="I146" s="23">
        <v>28763</v>
      </c>
      <c r="J146" s="23">
        <v>29036</v>
      </c>
    </row>
    <row r="147" spans="1:10" ht="14.25" customHeight="1">
      <c r="A147" s="26">
        <v>3</v>
      </c>
      <c r="B147" s="1" t="s">
        <v>116</v>
      </c>
      <c r="C147" s="20" t="s">
        <v>328</v>
      </c>
      <c r="D147" s="20" t="s">
        <v>424</v>
      </c>
      <c r="E147" s="54" t="s">
        <v>84</v>
      </c>
      <c r="F147" s="1" t="s">
        <v>118</v>
      </c>
      <c r="H147" s="3">
        <v>7000</v>
      </c>
      <c r="I147" s="23">
        <v>24531</v>
      </c>
      <c r="J147" s="23">
        <v>26633</v>
      </c>
    </row>
    <row r="148" spans="1:10" ht="14.25" customHeight="1">
      <c r="A148" s="26">
        <v>54</v>
      </c>
      <c r="B148" s="1" t="s">
        <v>112</v>
      </c>
      <c r="C148" s="20" t="s">
        <v>286</v>
      </c>
      <c r="D148" s="20" t="s">
        <v>111</v>
      </c>
      <c r="E148" s="54" t="s">
        <v>259</v>
      </c>
      <c r="F148" s="1" t="s">
        <v>113</v>
      </c>
      <c r="G148" s="1" t="s">
        <v>114</v>
      </c>
      <c r="H148" s="3">
        <v>7000</v>
      </c>
      <c r="I148" s="23">
        <v>27241</v>
      </c>
      <c r="J148" s="23">
        <v>27940</v>
      </c>
    </row>
    <row r="149" spans="1:10" ht="14.25" customHeight="1">
      <c r="A149" s="26">
        <v>88</v>
      </c>
      <c r="B149" s="1" t="s">
        <v>11</v>
      </c>
      <c r="C149" s="20" t="s">
        <v>286</v>
      </c>
      <c r="D149" s="20" t="s">
        <v>111</v>
      </c>
      <c r="E149" s="54" t="s">
        <v>79</v>
      </c>
      <c r="F149" s="1" t="s">
        <v>105</v>
      </c>
      <c r="G149" s="1" t="s">
        <v>12</v>
      </c>
      <c r="H149" s="3">
        <v>7000</v>
      </c>
      <c r="I149" s="23">
        <v>28975</v>
      </c>
      <c r="J149" s="23">
        <v>29005</v>
      </c>
    </row>
    <row r="150" spans="1:10" ht="14.25" customHeight="1">
      <c r="A150" s="26">
        <v>36</v>
      </c>
      <c r="B150" s="1" t="s">
        <v>270</v>
      </c>
      <c r="C150" s="20" t="s">
        <v>266</v>
      </c>
      <c r="D150" s="20" t="s">
        <v>266</v>
      </c>
      <c r="E150" s="54" t="s">
        <v>260</v>
      </c>
      <c r="F150" s="1" t="s">
        <v>271</v>
      </c>
      <c r="H150" s="3">
        <v>6890</v>
      </c>
      <c r="I150" s="23">
        <v>26511</v>
      </c>
      <c r="J150" s="23">
        <v>26603</v>
      </c>
    </row>
    <row r="151" spans="1:10" ht="14.25" customHeight="1">
      <c r="A151" s="26">
        <v>46</v>
      </c>
      <c r="B151" s="5" t="s">
        <v>89</v>
      </c>
      <c r="C151" s="21" t="s">
        <v>72</v>
      </c>
      <c r="D151" s="20" t="s">
        <v>422</v>
      </c>
      <c r="E151" s="55" t="s">
        <v>259</v>
      </c>
      <c r="F151" s="5" t="s">
        <v>90</v>
      </c>
      <c r="G151" s="5"/>
      <c r="H151" s="7">
        <v>6500</v>
      </c>
      <c r="I151" s="24">
        <v>33389</v>
      </c>
      <c r="J151" s="24">
        <v>33542</v>
      </c>
    </row>
    <row r="152" spans="1:10" ht="14.25" customHeight="1">
      <c r="A152" s="26">
        <v>14</v>
      </c>
      <c r="B152" s="1" t="s">
        <v>127</v>
      </c>
      <c r="C152" s="20" t="s">
        <v>333</v>
      </c>
      <c r="D152" s="20" t="s">
        <v>424</v>
      </c>
      <c r="E152" s="54" t="s">
        <v>451</v>
      </c>
      <c r="F152" s="1" t="s">
        <v>128</v>
      </c>
      <c r="H152" s="3">
        <v>6000</v>
      </c>
      <c r="I152" s="23">
        <v>25262</v>
      </c>
      <c r="J152" s="23">
        <v>25415</v>
      </c>
    </row>
    <row r="153" spans="1:10" ht="14.25" customHeight="1">
      <c r="A153" s="26">
        <v>113</v>
      </c>
      <c r="B153" s="1" t="s">
        <v>177</v>
      </c>
      <c r="C153" s="20" t="s">
        <v>266</v>
      </c>
      <c r="D153" s="20" t="s">
        <v>266</v>
      </c>
      <c r="E153" s="54" t="s">
        <v>260</v>
      </c>
      <c r="F153" s="1" t="s">
        <v>175</v>
      </c>
      <c r="G153" s="1" t="s">
        <v>178</v>
      </c>
      <c r="H153" s="3">
        <v>6000</v>
      </c>
      <c r="I153" s="23">
        <v>30375</v>
      </c>
      <c r="J153" s="23">
        <v>30405</v>
      </c>
    </row>
    <row r="154" spans="1:10" ht="14.25" customHeight="1">
      <c r="A154" s="26">
        <v>46</v>
      </c>
      <c r="B154" s="1" t="s">
        <v>104</v>
      </c>
      <c r="C154" s="20" t="s">
        <v>286</v>
      </c>
      <c r="D154" s="20" t="s">
        <v>166</v>
      </c>
      <c r="E154" s="54" t="s">
        <v>260</v>
      </c>
      <c r="F154" s="1" t="s">
        <v>105</v>
      </c>
      <c r="G154" s="1" t="s">
        <v>106</v>
      </c>
      <c r="H154" s="3">
        <v>6000</v>
      </c>
      <c r="I154" s="23">
        <v>33358</v>
      </c>
      <c r="J154" s="23">
        <v>33755</v>
      </c>
    </row>
    <row r="155" spans="1:10" ht="14.25" customHeight="1">
      <c r="A155" s="26">
        <v>49</v>
      </c>
      <c r="B155" s="1" t="s">
        <v>187</v>
      </c>
      <c r="C155" s="20" t="s">
        <v>330</v>
      </c>
      <c r="D155" s="20" t="s">
        <v>424</v>
      </c>
      <c r="E155" s="54" t="s">
        <v>75</v>
      </c>
      <c r="F155" s="1" t="s">
        <v>235</v>
      </c>
      <c r="H155" s="3">
        <v>5600</v>
      </c>
      <c r="I155" s="23">
        <v>27119</v>
      </c>
      <c r="J155" s="23">
        <v>28733</v>
      </c>
    </row>
    <row r="156" spans="1:10" ht="14.25" customHeight="1">
      <c r="A156" s="26">
        <v>97</v>
      </c>
      <c r="B156" s="1" t="s">
        <v>358</v>
      </c>
      <c r="C156" s="20" t="s">
        <v>330</v>
      </c>
      <c r="D156" s="20" t="s">
        <v>424</v>
      </c>
      <c r="E156" s="54" t="s">
        <v>261</v>
      </c>
      <c r="F156" s="1" t="s">
        <v>357</v>
      </c>
      <c r="H156" s="3">
        <v>5500</v>
      </c>
      <c r="I156" s="23">
        <v>29645</v>
      </c>
      <c r="J156" s="23">
        <v>29829</v>
      </c>
    </row>
    <row r="157" spans="1:10" ht="14.25" customHeight="1">
      <c r="A157" s="26">
        <v>10</v>
      </c>
      <c r="B157" s="1" t="s">
        <v>23</v>
      </c>
      <c r="C157" s="20" t="s">
        <v>328</v>
      </c>
      <c r="D157" s="20" t="s">
        <v>424</v>
      </c>
      <c r="E157" s="54" t="s">
        <v>79</v>
      </c>
      <c r="F157" s="1" t="s">
        <v>24</v>
      </c>
      <c r="H157" s="3">
        <v>5300</v>
      </c>
      <c r="I157" s="23">
        <v>25658</v>
      </c>
      <c r="J157" s="23">
        <v>25841</v>
      </c>
    </row>
    <row r="158" spans="1:10" s="4" customFormat="1" ht="14.25" customHeight="1">
      <c r="A158" s="26">
        <v>80</v>
      </c>
      <c r="B158" s="1" t="s">
        <v>367</v>
      </c>
      <c r="C158" s="20" t="s">
        <v>363</v>
      </c>
      <c r="D158" s="20" t="s">
        <v>424</v>
      </c>
      <c r="E158" s="54" t="s">
        <v>75</v>
      </c>
      <c r="F158" s="1" t="s">
        <v>293</v>
      </c>
      <c r="G158" s="1"/>
      <c r="H158" s="3">
        <v>5135</v>
      </c>
      <c r="I158" s="23">
        <v>28215</v>
      </c>
      <c r="J158" s="23">
        <v>29890</v>
      </c>
    </row>
    <row r="159" spans="1:10" ht="14.25" customHeight="1">
      <c r="A159" s="26">
        <v>32</v>
      </c>
      <c r="B159" s="1" t="s">
        <v>26</v>
      </c>
      <c r="C159" s="20" t="s">
        <v>333</v>
      </c>
      <c r="D159" s="20" t="s">
        <v>424</v>
      </c>
      <c r="E159" s="54" t="s">
        <v>261</v>
      </c>
      <c r="F159" s="1" t="s">
        <v>27</v>
      </c>
      <c r="H159" s="3">
        <v>5000</v>
      </c>
      <c r="I159" s="23">
        <v>25992</v>
      </c>
      <c r="J159" s="23">
        <v>26511</v>
      </c>
    </row>
    <row r="160" spans="1:10" ht="14.25" customHeight="1">
      <c r="A160" s="26">
        <v>64</v>
      </c>
      <c r="B160" s="1" t="s">
        <v>349</v>
      </c>
      <c r="C160" s="20" t="s">
        <v>330</v>
      </c>
      <c r="D160" s="20" t="s">
        <v>424</v>
      </c>
      <c r="E160" s="54" t="s">
        <v>79</v>
      </c>
      <c r="F160" s="1" t="s">
        <v>350</v>
      </c>
      <c r="H160" s="3">
        <v>5000</v>
      </c>
      <c r="I160" s="23">
        <v>27514</v>
      </c>
      <c r="J160" s="23">
        <v>27728</v>
      </c>
    </row>
    <row r="161" spans="1:10" ht="14.25" customHeight="1">
      <c r="A161" s="26">
        <v>74</v>
      </c>
      <c r="B161" s="1" t="s">
        <v>351</v>
      </c>
      <c r="C161" s="20" t="s">
        <v>328</v>
      </c>
      <c r="D161" s="20" t="s">
        <v>424</v>
      </c>
      <c r="E161" s="54" t="s">
        <v>79</v>
      </c>
      <c r="F161" s="1" t="s">
        <v>352</v>
      </c>
      <c r="H161" s="3">
        <v>5000</v>
      </c>
      <c r="I161" s="23">
        <v>27850</v>
      </c>
      <c r="J161" s="23">
        <v>28368</v>
      </c>
    </row>
    <row r="162" spans="1:10" ht="14.25" customHeight="1">
      <c r="A162" s="26">
        <v>109</v>
      </c>
      <c r="B162" s="1" t="s">
        <v>228</v>
      </c>
      <c r="C162" s="20" t="s">
        <v>286</v>
      </c>
      <c r="D162" s="20" t="s">
        <v>111</v>
      </c>
      <c r="E162" s="54" t="s">
        <v>86</v>
      </c>
      <c r="F162" s="1" t="s">
        <v>379</v>
      </c>
      <c r="G162" s="1" t="s">
        <v>320</v>
      </c>
      <c r="H162" s="3">
        <v>5000</v>
      </c>
      <c r="I162" s="23">
        <v>29951</v>
      </c>
      <c r="J162" s="23">
        <v>30055</v>
      </c>
    </row>
    <row r="163" spans="1:10" ht="14.25" customHeight="1">
      <c r="A163" s="26">
        <v>146</v>
      </c>
      <c r="B163" s="1" t="s">
        <v>93</v>
      </c>
      <c r="C163" s="20" t="s">
        <v>72</v>
      </c>
      <c r="D163" s="20" t="s">
        <v>422</v>
      </c>
      <c r="E163" s="54" t="s">
        <v>79</v>
      </c>
      <c r="F163" s="1" t="s">
        <v>90</v>
      </c>
      <c r="H163" s="3">
        <v>4050</v>
      </c>
      <c r="I163" s="23">
        <v>34000</v>
      </c>
      <c r="J163" s="23">
        <v>34089</v>
      </c>
    </row>
    <row r="164" spans="1:10" ht="14.25" customHeight="1">
      <c r="A164" s="26">
        <v>7</v>
      </c>
      <c r="B164" s="1" t="s">
        <v>131</v>
      </c>
      <c r="C164" s="20" t="s">
        <v>424</v>
      </c>
      <c r="D164" s="20" t="s">
        <v>422</v>
      </c>
      <c r="E164" s="54" t="s">
        <v>258</v>
      </c>
      <c r="F164" s="1" t="s">
        <v>132</v>
      </c>
      <c r="H164" s="3">
        <v>4000</v>
      </c>
      <c r="I164" s="23">
        <v>25293</v>
      </c>
      <c r="J164" s="23">
        <v>25902</v>
      </c>
    </row>
    <row r="165" spans="1:10" ht="14.25" customHeight="1">
      <c r="A165" s="26">
        <v>11</v>
      </c>
      <c r="B165" s="1" t="s">
        <v>20</v>
      </c>
      <c r="C165" s="20" t="s">
        <v>330</v>
      </c>
      <c r="D165" s="20" t="s">
        <v>424</v>
      </c>
      <c r="E165" s="54" t="s">
        <v>261</v>
      </c>
      <c r="F165" s="1" t="s">
        <v>21</v>
      </c>
      <c r="H165" s="3">
        <v>4000</v>
      </c>
      <c r="I165" s="23">
        <v>25293</v>
      </c>
      <c r="J165" s="23">
        <v>25872</v>
      </c>
    </row>
    <row r="166" spans="1:10" ht="14.25" customHeight="1">
      <c r="A166" s="26">
        <v>31</v>
      </c>
      <c r="B166" s="1" t="s">
        <v>186</v>
      </c>
      <c r="C166" s="20" t="s">
        <v>423</v>
      </c>
      <c r="D166" s="20" t="s">
        <v>422</v>
      </c>
      <c r="E166" s="54" t="s">
        <v>74</v>
      </c>
      <c r="F166" s="1" t="s">
        <v>345</v>
      </c>
      <c r="H166" s="3">
        <v>4000</v>
      </c>
      <c r="I166" s="23">
        <v>25992</v>
      </c>
      <c r="J166" s="23">
        <v>26206</v>
      </c>
    </row>
    <row r="167" spans="1:10" ht="14.25" customHeight="1">
      <c r="A167" s="26">
        <v>55</v>
      </c>
      <c r="B167" s="1" t="s">
        <v>70</v>
      </c>
      <c r="C167" s="20" t="s">
        <v>286</v>
      </c>
      <c r="D167" s="20" t="s">
        <v>166</v>
      </c>
      <c r="E167" s="54" t="s">
        <v>260</v>
      </c>
      <c r="F167" s="1" t="s">
        <v>66</v>
      </c>
      <c r="G167" s="1" t="s">
        <v>71</v>
      </c>
      <c r="H167" s="3">
        <v>4000</v>
      </c>
      <c r="I167" s="23">
        <v>27180</v>
      </c>
      <c r="J167" s="23">
        <v>27331</v>
      </c>
    </row>
    <row r="168" spans="1:10" ht="14.25" customHeight="1">
      <c r="A168" s="26">
        <v>72</v>
      </c>
      <c r="B168" s="1" t="s">
        <v>401</v>
      </c>
      <c r="C168" s="20" t="s">
        <v>286</v>
      </c>
      <c r="D168" s="20" t="s">
        <v>111</v>
      </c>
      <c r="E168" s="54" t="s">
        <v>79</v>
      </c>
      <c r="F168" s="1" t="s">
        <v>113</v>
      </c>
      <c r="H168" s="3">
        <v>4000</v>
      </c>
      <c r="I168" s="23">
        <v>28003</v>
      </c>
      <c r="J168" s="23">
        <v>28733</v>
      </c>
    </row>
    <row r="169" spans="1:10" ht="14.25" customHeight="1">
      <c r="A169" s="26">
        <v>146</v>
      </c>
      <c r="B169" s="5" t="s">
        <v>103</v>
      </c>
      <c r="C169" s="20" t="s">
        <v>423</v>
      </c>
      <c r="D169" s="20" t="s">
        <v>422</v>
      </c>
      <c r="E169" s="55" t="s">
        <v>81</v>
      </c>
      <c r="F169" s="5" t="s">
        <v>218</v>
      </c>
      <c r="G169" s="5"/>
      <c r="H169" s="7">
        <v>3737</v>
      </c>
      <c r="I169" s="24">
        <v>34089</v>
      </c>
      <c r="J169" s="24">
        <v>34242</v>
      </c>
    </row>
    <row r="170" spans="1:10" ht="14.25" customHeight="1">
      <c r="A170" s="26">
        <v>46</v>
      </c>
      <c r="B170" s="1" t="s">
        <v>99</v>
      </c>
      <c r="C170" s="20" t="s">
        <v>286</v>
      </c>
      <c r="D170" s="20" t="s">
        <v>111</v>
      </c>
      <c r="E170" s="54" t="s">
        <v>87</v>
      </c>
      <c r="F170" s="1" t="s">
        <v>16</v>
      </c>
      <c r="G170" s="1" t="s">
        <v>100</v>
      </c>
      <c r="H170" s="3">
        <v>3678</v>
      </c>
      <c r="I170" s="23">
        <v>29586</v>
      </c>
      <c r="J170" s="23">
        <v>29616</v>
      </c>
    </row>
    <row r="171" spans="1:10" ht="14.25" customHeight="1">
      <c r="A171" s="26">
        <v>98</v>
      </c>
      <c r="B171" s="1" t="s">
        <v>294</v>
      </c>
      <c r="C171" s="20" t="s">
        <v>295</v>
      </c>
      <c r="D171" s="20" t="s">
        <v>422</v>
      </c>
      <c r="E171" s="54" t="s">
        <v>76</v>
      </c>
      <c r="F171" s="1" t="s">
        <v>296</v>
      </c>
      <c r="H171" s="3">
        <v>3500</v>
      </c>
      <c r="I171" s="23">
        <v>29829</v>
      </c>
      <c r="J171" s="23">
        <v>30255</v>
      </c>
    </row>
    <row r="172" spans="1:10" ht="14.25" customHeight="1">
      <c r="A172" s="26">
        <v>8</v>
      </c>
      <c r="B172" s="1" t="s">
        <v>124</v>
      </c>
      <c r="C172" s="20" t="s">
        <v>363</v>
      </c>
      <c r="D172" s="20" t="s">
        <v>424</v>
      </c>
      <c r="E172" s="54" t="s">
        <v>75</v>
      </c>
      <c r="F172" s="1" t="s">
        <v>125</v>
      </c>
      <c r="H172" s="3">
        <v>3300</v>
      </c>
      <c r="I172" s="23">
        <v>24868</v>
      </c>
      <c r="J172" s="23">
        <v>25142</v>
      </c>
    </row>
    <row r="173" spans="1:10" ht="14.25" customHeight="1">
      <c r="A173" s="26">
        <v>66</v>
      </c>
      <c r="B173" s="1" t="s">
        <v>434</v>
      </c>
      <c r="C173" s="20" t="s">
        <v>286</v>
      </c>
      <c r="D173" s="52" t="s">
        <v>111</v>
      </c>
      <c r="E173" s="60" t="s">
        <v>259</v>
      </c>
      <c r="F173" s="2" t="s">
        <v>435</v>
      </c>
      <c r="H173" s="3">
        <v>3228</v>
      </c>
      <c r="I173" s="23">
        <v>27880</v>
      </c>
      <c r="J173" s="23">
        <v>27972</v>
      </c>
    </row>
    <row r="174" spans="1:10" ht="14.25" customHeight="1">
      <c r="A174" s="26">
        <v>3</v>
      </c>
      <c r="B174" s="1" t="s">
        <v>116</v>
      </c>
      <c r="C174" s="20" t="s">
        <v>328</v>
      </c>
      <c r="D174" s="20" t="s">
        <v>424</v>
      </c>
      <c r="E174" s="54" t="s">
        <v>84</v>
      </c>
      <c r="F174" s="1" t="s">
        <v>119</v>
      </c>
      <c r="H174" s="3">
        <v>3200</v>
      </c>
      <c r="I174" s="23">
        <v>24531</v>
      </c>
      <c r="J174" s="23">
        <v>26633</v>
      </c>
    </row>
    <row r="175" spans="1:10" ht="14.25" customHeight="1">
      <c r="A175" s="26">
        <v>109</v>
      </c>
      <c r="B175" s="1" t="s">
        <v>242</v>
      </c>
      <c r="C175" s="20" t="s">
        <v>330</v>
      </c>
      <c r="D175" s="20" t="s">
        <v>424</v>
      </c>
      <c r="E175" s="54" t="s">
        <v>258</v>
      </c>
      <c r="F175" s="1" t="s">
        <v>243</v>
      </c>
      <c r="H175" s="3">
        <v>3150</v>
      </c>
      <c r="I175" s="23">
        <v>30163</v>
      </c>
      <c r="J175" s="23">
        <v>31777</v>
      </c>
    </row>
    <row r="176" spans="1:10" s="4" customFormat="1" ht="14.25" customHeight="1">
      <c r="A176" s="26">
        <v>84</v>
      </c>
      <c r="B176" s="1" t="s">
        <v>412</v>
      </c>
      <c r="C176" s="20" t="s">
        <v>424</v>
      </c>
      <c r="D176" s="52" t="s">
        <v>424</v>
      </c>
      <c r="E176" s="60" t="s">
        <v>260</v>
      </c>
      <c r="F176" s="2" t="s">
        <v>122</v>
      </c>
      <c r="G176" s="1"/>
      <c r="H176" s="3">
        <v>3124</v>
      </c>
      <c r="I176" s="23">
        <v>28549</v>
      </c>
      <c r="J176" s="23">
        <v>28733</v>
      </c>
    </row>
    <row r="177" spans="1:10" ht="14.25" customHeight="1">
      <c r="A177" s="26">
        <v>128</v>
      </c>
      <c r="B177" s="1" t="s">
        <v>524</v>
      </c>
      <c r="C177" s="20" t="s">
        <v>332</v>
      </c>
      <c r="D177" s="20" t="s">
        <v>266</v>
      </c>
      <c r="E177" s="54" t="s">
        <v>260</v>
      </c>
      <c r="F177" s="1" t="s">
        <v>418</v>
      </c>
      <c r="H177" s="3">
        <v>3100</v>
      </c>
      <c r="I177" s="23">
        <v>32355</v>
      </c>
      <c r="J177" s="23">
        <v>32780</v>
      </c>
    </row>
    <row r="178" spans="1:10" ht="14.25" customHeight="1">
      <c r="A178" s="26">
        <v>49</v>
      </c>
      <c r="B178" s="1" t="s">
        <v>187</v>
      </c>
      <c r="C178" s="20" t="s">
        <v>330</v>
      </c>
      <c r="D178" s="20" t="s">
        <v>424</v>
      </c>
      <c r="E178" s="54" t="s">
        <v>75</v>
      </c>
      <c r="F178" s="1" t="s">
        <v>237</v>
      </c>
      <c r="H178" s="3">
        <v>3000</v>
      </c>
      <c r="I178" s="23">
        <v>27119</v>
      </c>
      <c r="J178" s="23">
        <v>28459</v>
      </c>
    </row>
    <row r="179" spans="1:10" ht="14.25" customHeight="1">
      <c r="A179" s="26">
        <v>18</v>
      </c>
      <c r="B179" s="1" t="s">
        <v>185</v>
      </c>
      <c r="C179" s="20" t="s">
        <v>423</v>
      </c>
      <c r="D179" s="20" t="s">
        <v>422</v>
      </c>
      <c r="E179" s="54" t="s">
        <v>73</v>
      </c>
      <c r="F179" s="1" t="s">
        <v>344</v>
      </c>
      <c r="H179" s="3">
        <v>2700</v>
      </c>
      <c r="I179" s="23">
        <v>25293</v>
      </c>
      <c r="J179" s="23">
        <v>25446</v>
      </c>
    </row>
    <row r="180" spans="1:10" ht="14.25" customHeight="1">
      <c r="A180" s="26">
        <v>3</v>
      </c>
      <c r="B180" s="1" t="s">
        <v>116</v>
      </c>
      <c r="C180" s="20" t="s">
        <v>333</v>
      </c>
      <c r="D180" s="20" t="s">
        <v>424</v>
      </c>
      <c r="E180" s="54" t="s">
        <v>84</v>
      </c>
      <c r="F180" s="1" t="s">
        <v>120</v>
      </c>
      <c r="H180" s="3">
        <v>2650</v>
      </c>
      <c r="I180" s="23">
        <v>24531</v>
      </c>
      <c r="J180" s="23">
        <v>26633</v>
      </c>
    </row>
    <row r="181" spans="1:10" ht="14.25" customHeight="1">
      <c r="A181" s="26">
        <v>48</v>
      </c>
      <c r="B181" s="1" t="s">
        <v>400</v>
      </c>
      <c r="C181" s="20" t="s">
        <v>266</v>
      </c>
      <c r="D181" s="20" t="s">
        <v>266</v>
      </c>
      <c r="E181" s="54" t="s">
        <v>260</v>
      </c>
      <c r="F181" s="1" t="s">
        <v>175</v>
      </c>
      <c r="H181" s="3">
        <v>2542</v>
      </c>
      <c r="I181" s="23">
        <v>27149</v>
      </c>
      <c r="J181" s="23">
        <v>27180</v>
      </c>
    </row>
    <row r="182" spans="1:10" ht="14.25" customHeight="1">
      <c r="A182" s="26">
        <v>19</v>
      </c>
      <c r="B182" s="1" t="s">
        <v>506</v>
      </c>
      <c r="C182" s="20" t="s">
        <v>363</v>
      </c>
      <c r="D182" s="20" t="s">
        <v>424</v>
      </c>
      <c r="E182" s="54" t="s">
        <v>261</v>
      </c>
      <c r="F182" s="1" t="s">
        <v>121</v>
      </c>
      <c r="H182" s="3">
        <v>2500</v>
      </c>
      <c r="I182" s="23">
        <v>25293</v>
      </c>
      <c r="J182" s="23">
        <v>25872</v>
      </c>
    </row>
    <row r="183" spans="1:10" ht="14.25" customHeight="1">
      <c r="A183" s="26">
        <v>46</v>
      </c>
      <c r="B183" s="1" t="s">
        <v>248</v>
      </c>
      <c r="C183" s="20" t="s">
        <v>286</v>
      </c>
      <c r="D183" s="20" t="s">
        <v>111</v>
      </c>
      <c r="E183" s="54" t="s">
        <v>79</v>
      </c>
      <c r="F183" s="1" t="s">
        <v>180</v>
      </c>
      <c r="H183" s="3">
        <v>2500</v>
      </c>
      <c r="I183" s="23">
        <v>31137</v>
      </c>
      <c r="J183" s="23">
        <v>31563</v>
      </c>
    </row>
    <row r="184" spans="1:10" ht="14.25" customHeight="1">
      <c r="A184" s="26">
        <v>46</v>
      </c>
      <c r="B184" s="1" t="s">
        <v>60</v>
      </c>
      <c r="C184" s="20" t="s">
        <v>286</v>
      </c>
      <c r="D184" s="20" t="s">
        <v>166</v>
      </c>
      <c r="E184" s="54" t="s">
        <v>260</v>
      </c>
      <c r="F184" s="1" t="s">
        <v>180</v>
      </c>
      <c r="G184" s="1" t="s">
        <v>61</v>
      </c>
      <c r="H184" s="3">
        <v>2500</v>
      </c>
      <c r="I184" s="23">
        <v>32993</v>
      </c>
      <c r="J184" s="23">
        <v>33877</v>
      </c>
    </row>
    <row r="185" spans="1:10" ht="14.25" customHeight="1">
      <c r="A185" s="26">
        <v>49</v>
      </c>
      <c r="B185" s="1" t="s">
        <v>187</v>
      </c>
      <c r="C185" s="20" t="s">
        <v>363</v>
      </c>
      <c r="D185" s="20" t="s">
        <v>424</v>
      </c>
      <c r="E185" s="54" t="s">
        <v>75</v>
      </c>
      <c r="F185" s="1" t="s">
        <v>188</v>
      </c>
      <c r="H185" s="3">
        <v>2475</v>
      </c>
      <c r="I185" s="23">
        <v>27119</v>
      </c>
      <c r="J185" s="23">
        <v>28306</v>
      </c>
    </row>
    <row r="186" spans="1:10" ht="14.25" customHeight="1">
      <c r="A186" s="26">
        <v>53</v>
      </c>
      <c r="B186" s="1" t="s">
        <v>480</v>
      </c>
      <c r="C186" s="20" t="s">
        <v>286</v>
      </c>
      <c r="D186" s="20" t="s">
        <v>166</v>
      </c>
      <c r="E186" s="54" t="s">
        <v>260</v>
      </c>
      <c r="F186" s="1" t="s">
        <v>180</v>
      </c>
      <c r="G186" s="1" t="s">
        <v>181</v>
      </c>
      <c r="H186" s="3">
        <v>2450</v>
      </c>
      <c r="I186" s="23">
        <v>27210</v>
      </c>
      <c r="J186" s="23">
        <v>27698</v>
      </c>
    </row>
    <row r="187" spans="1:10" ht="14.25" customHeight="1">
      <c r="A187" s="26">
        <v>77</v>
      </c>
      <c r="B187" s="1" t="s">
        <v>147</v>
      </c>
      <c r="C187" s="20" t="s">
        <v>332</v>
      </c>
      <c r="D187" s="20" t="s">
        <v>266</v>
      </c>
      <c r="E187" s="54" t="s">
        <v>260</v>
      </c>
      <c r="F187" s="1" t="s">
        <v>381</v>
      </c>
      <c r="G187" s="1" t="s">
        <v>148</v>
      </c>
      <c r="H187" s="3">
        <v>2387</v>
      </c>
      <c r="I187" s="23">
        <v>28125</v>
      </c>
      <c r="J187" s="23">
        <v>28459</v>
      </c>
    </row>
    <row r="188" spans="1:10" ht="14.25" customHeight="1">
      <c r="A188" s="26">
        <v>110</v>
      </c>
      <c r="B188" s="1" t="s">
        <v>369</v>
      </c>
      <c r="C188" s="20" t="s">
        <v>330</v>
      </c>
      <c r="D188" s="20" t="s">
        <v>424</v>
      </c>
      <c r="E188" s="54" t="s">
        <v>76</v>
      </c>
      <c r="F188" s="1" t="s">
        <v>135</v>
      </c>
      <c r="H188" s="3">
        <v>2300</v>
      </c>
      <c r="I188" s="23">
        <v>31836</v>
      </c>
      <c r="J188" s="23">
        <v>32020</v>
      </c>
    </row>
    <row r="189" spans="1:10" ht="14.25" customHeight="1">
      <c r="A189" s="26">
        <v>3</v>
      </c>
      <c r="B189" s="1" t="s">
        <v>116</v>
      </c>
      <c r="C189" s="20" t="s">
        <v>363</v>
      </c>
      <c r="D189" s="20" t="s">
        <v>424</v>
      </c>
      <c r="E189" s="54" t="s">
        <v>84</v>
      </c>
      <c r="F189" s="1" t="s">
        <v>121</v>
      </c>
      <c r="H189" s="3">
        <v>2000</v>
      </c>
      <c r="I189" s="23">
        <v>24531</v>
      </c>
      <c r="J189" s="23">
        <v>26633</v>
      </c>
    </row>
    <row r="190" spans="1:10" ht="14.25" customHeight="1">
      <c r="A190" s="26">
        <v>4</v>
      </c>
      <c r="B190" s="1" t="s">
        <v>390</v>
      </c>
      <c r="C190" s="20" t="s">
        <v>424</v>
      </c>
      <c r="D190" s="52" t="s">
        <v>424</v>
      </c>
      <c r="E190" s="60" t="s">
        <v>259</v>
      </c>
      <c r="F190" s="2" t="s">
        <v>441</v>
      </c>
      <c r="H190" s="3">
        <v>2000</v>
      </c>
      <c r="I190" s="23">
        <v>24531</v>
      </c>
      <c r="J190" s="23">
        <v>24531</v>
      </c>
    </row>
    <row r="191" spans="1:10" ht="14.25" customHeight="1">
      <c r="A191" s="26">
        <v>21</v>
      </c>
      <c r="B191" s="1" t="s">
        <v>508</v>
      </c>
      <c r="C191" s="20" t="s">
        <v>328</v>
      </c>
      <c r="D191" s="52" t="s">
        <v>424</v>
      </c>
      <c r="E191" s="60" t="s">
        <v>259</v>
      </c>
      <c r="F191" s="2" t="s">
        <v>443</v>
      </c>
      <c r="H191" s="3">
        <v>2000</v>
      </c>
      <c r="I191" s="23">
        <v>25599</v>
      </c>
      <c r="J191" s="23">
        <v>25811</v>
      </c>
    </row>
    <row r="192" spans="1:10" ht="14.25" customHeight="1">
      <c r="A192" s="26">
        <v>23</v>
      </c>
      <c r="B192" s="1" t="s">
        <v>466</v>
      </c>
      <c r="C192" s="20" t="s">
        <v>266</v>
      </c>
      <c r="D192" s="20" t="s">
        <v>266</v>
      </c>
      <c r="E192" s="54" t="s">
        <v>260</v>
      </c>
      <c r="F192" s="1" t="s">
        <v>272</v>
      </c>
      <c r="G192" s="1" t="s">
        <v>273</v>
      </c>
      <c r="H192" s="3">
        <v>2000</v>
      </c>
      <c r="I192" s="23">
        <v>26633</v>
      </c>
      <c r="J192" s="23">
        <v>27149</v>
      </c>
    </row>
    <row r="193" spans="1:10" ht="14.25" customHeight="1">
      <c r="A193" s="26">
        <v>65</v>
      </c>
      <c r="B193" s="1" t="s">
        <v>238</v>
      </c>
      <c r="C193" s="20" t="s">
        <v>330</v>
      </c>
      <c r="D193" s="20" t="s">
        <v>424</v>
      </c>
      <c r="E193" s="54" t="s">
        <v>259</v>
      </c>
      <c r="F193" s="1" t="s">
        <v>239</v>
      </c>
      <c r="H193" s="3">
        <v>2000</v>
      </c>
      <c r="I193" s="23">
        <v>27425</v>
      </c>
      <c r="J193" s="23">
        <v>27728</v>
      </c>
    </row>
    <row r="194" spans="1:10" ht="14.25" customHeight="1">
      <c r="A194" s="26">
        <v>58</v>
      </c>
      <c r="B194" s="1" t="s">
        <v>304</v>
      </c>
      <c r="C194" s="20" t="s">
        <v>286</v>
      </c>
      <c r="D194" s="20" t="s">
        <v>166</v>
      </c>
      <c r="E194" s="54" t="s">
        <v>260</v>
      </c>
      <c r="F194" s="1" t="s">
        <v>305</v>
      </c>
      <c r="G194" s="1" t="s">
        <v>306</v>
      </c>
      <c r="H194" s="3">
        <v>2000</v>
      </c>
      <c r="I194" s="23">
        <v>27570</v>
      </c>
      <c r="J194" s="23">
        <v>27662</v>
      </c>
    </row>
    <row r="195" spans="1:10" ht="14.25" customHeight="1">
      <c r="A195" s="26">
        <v>67</v>
      </c>
      <c r="B195" s="1" t="s">
        <v>408</v>
      </c>
      <c r="C195" s="20" t="s">
        <v>333</v>
      </c>
      <c r="D195" s="52" t="s">
        <v>424</v>
      </c>
      <c r="E195" s="60" t="s">
        <v>260</v>
      </c>
      <c r="F195" s="2" t="s">
        <v>436</v>
      </c>
      <c r="H195" s="3">
        <v>1912</v>
      </c>
      <c r="I195" s="23">
        <v>27880</v>
      </c>
      <c r="J195" s="23">
        <v>28337</v>
      </c>
    </row>
    <row r="196" spans="1:10" ht="14.25" customHeight="1">
      <c r="A196" s="26">
        <v>139</v>
      </c>
      <c r="B196" s="1" t="s">
        <v>525</v>
      </c>
      <c r="C196" s="20" t="s">
        <v>363</v>
      </c>
      <c r="D196" s="20" t="s">
        <v>424</v>
      </c>
      <c r="E196" s="54" t="s">
        <v>77</v>
      </c>
      <c r="F196" s="1" t="s">
        <v>526</v>
      </c>
      <c r="H196" s="3">
        <v>1862.14</v>
      </c>
      <c r="I196" s="23">
        <v>33481</v>
      </c>
      <c r="J196" s="23">
        <v>33603</v>
      </c>
    </row>
    <row r="197" spans="1:10" ht="14.25" customHeight="1">
      <c r="A197" s="26">
        <v>16</v>
      </c>
      <c r="B197" s="1" t="s">
        <v>129</v>
      </c>
      <c r="C197" s="20" t="s">
        <v>328</v>
      </c>
      <c r="D197" s="20" t="s">
        <v>424</v>
      </c>
      <c r="E197" s="54" t="s">
        <v>83</v>
      </c>
      <c r="F197" s="1" t="s">
        <v>130</v>
      </c>
      <c r="H197" s="3">
        <v>1850</v>
      </c>
      <c r="I197" s="23">
        <v>25262</v>
      </c>
      <c r="J197" s="23">
        <v>25537</v>
      </c>
    </row>
    <row r="198" spans="1:10" ht="14.25" customHeight="1">
      <c r="A198" s="26">
        <v>41</v>
      </c>
      <c r="B198" s="1" t="s">
        <v>230</v>
      </c>
      <c r="C198" s="20" t="s">
        <v>363</v>
      </c>
      <c r="D198" s="20" t="s">
        <v>424</v>
      </c>
      <c r="E198" s="54" t="s">
        <v>260</v>
      </c>
      <c r="F198" s="1" t="s">
        <v>231</v>
      </c>
      <c r="H198" s="3">
        <v>1500</v>
      </c>
      <c r="I198" s="23">
        <v>26723</v>
      </c>
      <c r="J198" s="23">
        <v>26937</v>
      </c>
    </row>
    <row r="199" spans="1:10" ht="14.25" customHeight="1">
      <c r="A199" s="26">
        <v>36</v>
      </c>
      <c r="B199" s="1" t="s">
        <v>110</v>
      </c>
      <c r="C199" s="20" t="s">
        <v>328</v>
      </c>
      <c r="D199" s="20" t="s">
        <v>424</v>
      </c>
      <c r="E199" s="54" t="s">
        <v>79</v>
      </c>
      <c r="F199" s="1" t="s">
        <v>24</v>
      </c>
      <c r="H199" s="3">
        <v>1250</v>
      </c>
      <c r="I199" s="23">
        <v>26358</v>
      </c>
      <c r="J199" s="23">
        <v>26968</v>
      </c>
    </row>
    <row r="200" spans="1:10" ht="14.25" customHeight="1">
      <c r="A200" s="26">
        <v>6</v>
      </c>
      <c r="B200" s="1" t="s">
        <v>257</v>
      </c>
      <c r="C200" s="20" t="s">
        <v>363</v>
      </c>
      <c r="D200" s="20" t="s">
        <v>424</v>
      </c>
      <c r="E200" s="54" t="s">
        <v>79</v>
      </c>
      <c r="F200" s="1" t="s">
        <v>231</v>
      </c>
      <c r="H200" s="3">
        <v>1000</v>
      </c>
      <c r="I200" s="23">
        <v>24897</v>
      </c>
      <c r="J200" s="23">
        <v>26267</v>
      </c>
    </row>
    <row r="201" spans="1:10" ht="14.25" customHeight="1">
      <c r="A201" s="26">
        <v>7</v>
      </c>
      <c r="B201" s="1" t="s">
        <v>131</v>
      </c>
      <c r="C201" s="20" t="s">
        <v>333</v>
      </c>
      <c r="D201" s="20" t="s">
        <v>424</v>
      </c>
      <c r="E201" s="54" t="s">
        <v>258</v>
      </c>
      <c r="F201" s="1" t="s">
        <v>133</v>
      </c>
      <c r="H201" s="3">
        <v>1000</v>
      </c>
      <c r="I201" s="23">
        <v>25293</v>
      </c>
      <c r="J201" s="23">
        <v>25902</v>
      </c>
    </row>
    <row r="202" spans="1:10" ht="14.25" customHeight="1">
      <c r="A202" s="26">
        <v>35</v>
      </c>
      <c r="B202" s="1" t="s">
        <v>366</v>
      </c>
      <c r="C202" s="20" t="s">
        <v>330</v>
      </c>
      <c r="D202" s="20" t="s">
        <v>424</v>
      </c>
      <c r="E202" s="54" t="s">
        <v>85</v>
      </c>
      <c r="F202" s="1" t="s">
        <v>115</v>
      </c>
      <c r="H202" s="3">
        <v>1000</v>
      </c>
      <c r="I202" s="23">
        <v>26389</v>
      </c>
      <c r="J202" s="23">
        <v>26511</v>
      </c>
    </row>
    <row r="203" spans="1:10" ht="14.25" customHeight="1">
      <c r="A203" s="26">
        <v>49</v>
      </c>
      <c r="B203" s="1" t="s">
        <v>187</v>
      </c>
      <c r="C203" s="20" t="s">
        <v>330</v>
      </c>
      <c r="D203" s="20" t="s">
        <v>424</v>
      </c>
      <c r="E203" s="54" t="s">
        <v>75</v>
      </c>
      <c r="F203" s="1" t="s">
        <v>236</v>
      </c>
      <c r="H203" s="3">
        <v>1000</v>
      </c>
      <c r="I203" s="23">
        <v>27119</v>
      </c>
      <c r="J203" s="23">
        <v>28306</v>
      </c>
    </row>
    <row r="204" spans="1:10" ht="14.25" customHeight="1">
      <c r="A204" s="26">
        <v>62</v>
      </c>
      <c r="B204" s="1" t="s">
        <v>407</v>
      </c>
      <c r="C204" s="20" t="s">
        <v>363</v>
      </c>
      <c r="D204" s="52" t="s">
        <v>424</v>
      </c>
      <c r="E204" s="60" t="s">
        <v>259</v>
      </c>
      <c r="F204" s="2" t="s">
        <v>433</v>
      </c>
      <c r="H204" s="3">
        <v>1000</v>
      </c>
      <c r="I204" s="23">
        <v>27570</v>
      </c>
      <c r="J204" s="23">
        <v>27662</v>
      </c>
    </row>
    <row r="205" spans="1:10" ht="14.25" customHeight="1">
      <c r="A205" s="26">
        <v>114</v>
      </c>
      <c r="B205" s="1" t="s">
        <v>298</v>
      </c>
      <c r="C205" s="20" t="s">
        <v>266</v>
      </c>
      <c r="D205" s="20" t="s">
        <v>266</v>
      </c>
      <c r="E205" s="54" t="s">
        <v>260</v>
      </c>
      <c r="F205" s="1" t="s">
        <v>175</v>
      </c>
      <c r="G205" s="1" t="s">
        <v>299</v>
      </c>
      <c r="H205" s="3">
        <v>617.4</v>
      </c>
      <c r="I205" s="23">
        <v>30406</v>
      </c>
      <c r="J205" s="23">
        <v>30435</v>
      </c>
    </row>
    <row r="206" spans="1:10" ht="14.25" customHeight="1">
      <c r="A206" s="26">
        <v>34</v>
      </c>
      <c r="B206" s="1" t="s">
        <v>514</v>
      </c>
      <c r="C206" s="20" t="s">
        <v>363</v>
      </c>
      <c r="D206" s="52" t="s">
        <v>424</v>
      </c>
      <c r="E206" s="60" t="s">
        <v>261</v>
      </c>
      <c r="F206" s="2" t="s">
        <v>442</v>
      </c>
      <c r="H206" s="3">
        <v>500</v>
      </c>
      <c r="I206" s="23">
        <v>25992</v>
      </c>
      <c r="J206" s="23">
        <v>26206</v>
      </c>
    </row>
    <row r="207" spans="1:10" ht="14.25" customHeight="1">
      <c r="A207" s="26">
        <v>39</v>
      </c>
      <c r="B207" s="1" t="s">
        <v>173</v>
      </c>
      <c r="C207" s="20" t="s">
        <v>266</v>
      </c>
      <c r="D207" s="20" t="s">
        <v>266</v>
      </c>
      <c r="E207" s="54" t="s">
        <v>260</v>
      </c>
      <c r="F207" s="1" t="s">
        <v>271</v>
      </c>
      <c r="G207" s="1" t="s">
        <v>174</v>
      </c>
      <c r="H207" s="3">
        <v>500</v>
      </c>
      <c r="I207" s="23">
        <v>26863</v>
      </c>
      <c r="J207" s="23">
        <v>26886</v>
      </c>
    </row>
    <row r="208" spans="1:10" ht="14.25" customHeight="1">
      <c r="A208" s="26">
        <v>68</v>
      </c>
      <c r="B208" s="1" t="s">
        <v>144</v>
      </c>
      <c r="C208" s="20" t="s">
        <v>266</v>
      </c>
      <c r="D208" s="20" t="s">
        <v>266</v>
      </c>
      <c r="E208" s="54" t="s">
        <v>260</v>
      </c>
      <c r="F208" s="1" t="s">
        <v>145</v>
      </c>
      <c r="G208" s="1" t="s">
        <v>146</v>
      </c>
      <c r="H208" s="3">
        <v>500</v>
      </c>
      <c r="I208" s="23">
        <v>27880</v>
      </c>
      <c r="J208" s="23">
        <v>27972</v>
      </c>
    </row>
    <row r="209" spans="1:10" ht="14.25" customHeight="1">
      <c r="A209" s="33"/>
      <c r="B209" s="11"/>
      <c r="C209" s="19"/>
      <c r="D209" s="19"/>
      <c r="E209" s="53"/>
      <c r="F209" s="11"/>
      <c r="G209" s="11"/>
      <c r="H209" s="12"/>
      <c r="I209" s="13"/>
      <c r="J209" s="13"/>
    </row>
    <row r="210" spans="1:10" ht="14.25" customHeight="1">
      <c r="A210" s="26"/>
      <c r="D210" s="52"/>
      <c r="H210" s="3"/>
      <c r="I210" s="23"/>
      <c r="J210" s="23"/>
    </row>
    <row r="211" spans="1:10">
      <c r="A211" s="25"/>
      <c r="H211" s="3"/>
    </row>
    <row r="212" spans="1:10" ht="15">
      <c r="A212" s="46" t="s">
        <v>362</v>
      </c>
      <c r="B212" s="18"/>
      <c r="H212" s="3"/>
    </row>
    <row r="213" spans="1:10" s="22" customFormat="1" ht="14" customHeight="1">
      <c r="A213" s="35" t="s">
        <v>80</v>
      </c>
      <c r="B213" s="44" t="s">
        <v>340</v>
      </c>
      <c r="C213" s="16" t="s">
        <v>363</v>
      </c>
      <c r="D213" s="2" t="s">
        <v>326</v>
      </c>
      <c r="E213" s="58"/>
      <c r="F213" s="1"/>
      <c r="H213" s="28"/>
      <c r="I213" s="29"/>
      <c r="J213" s="29"/>
    </row>
    <row r="214" spans="1:10" s="22" customFormat="1" ht="14" customHeight="1">
      <c r="A214" s="35" t="s">
        <v>78</v>
      </c>
      <c r="B214" s="44" t="s">
        <v>339</v>
      </c>
      <c r="C214" s="16" t="s">
        <v>423</v>
      </c>
      <c r="D214" s="2" t="s">
        <v>364</v>
      </c>
      <c r="E214" s="58"/>
      <c r="F214" s="1"/>
      <c r="H214" s="28"/>
      <c r="I214" s="29"/>
      <c r="J214" s="29"/>
    </row>
    <row r="215" spans="1:10" s="22" customFormat="1" ht="14" customHeight="1">
      <c r="A215" s="35" t="s">
        <v>84</v>
      </c>
      <c r="B215" s="44" t="s">
        <v>448</v>
      </c>
      <c r="C215" s="16" t="s">
        <v>328</v>
      </c>
      <c r="D215" s="2" t="s">
        <v>327</v>
      </c>
      <c r="E215" s="58"/>
      <c r="F215" s="1"/>
      <c r="H215" s="28"/>
      <c r="I215" s="29"/>
      <c r="J215" s="29"/>
    </row>
    <row r="216" spans="1:10" s="22" customFormat="1" ht="14" customHeight="1">
      <c r="A216" s="35" t="s">
        <v>81</v>
      </c>
      <c r="B216" s="44" t="s">
        <v>341</v>
      </c>
      <c r="C216" s="16" t="s">
        <v>330</v>
      </c>
      <c r="D216" s="2" t="s">
        <v>331</v>
      </c>
      <c r="E216" s="58"/>
      <c r="F216" s="1"/>
      <c r="H216" s="28"/>
      <c r="I216" s="29"/>
      <c r="J216" s="29"/>
    </row>
    <row r="217" spans="1:10" s="22" customFormat="1" ht="14" customHeight="1">
      <c r="A217" s="35" t="s">
        <v>261</v>
      </c>
      <c r="B217" s="44" t="s">
        <v>342</v>
      </c>
      <c r="C217" s="16" t="s">
        <v>424</v>
      </c>
      <c r="D217" s="2" t="s">
        <v>461</v>
      </c>
      <c r="E217" s="58"/>
      <c r="F217" s="1"/>
      <c r="H217" s="28"/>
      <c r="I217" s="29"/>
      <c r="J217" s="29"/>
    </row>
    <row r="218" spans="1:10" s="22" customFormat="1" ht="14" customHeight="1">
      <c r="A218" s="35" t="s">
        <v>82</v>
      </c>
      <c r="B218" s="44" t="s">
        <v>467</v>
      </c>
      <c r="C218" s="16" t="s">
        <v>72</v>
      </c>
      <c r="D218" s="2" t="s">
        <v>329</v>
      </c>
      <c r="E218" s="58"/>
      <c r="F218" s="1"/>
      <c r="H218" s="28"/>
      <c r="I218" s="29"/>
      <c r="J218" s="29"/>
    </row>
    <row r="219" spans="1:10" s="22" customFormat="1" ht="14" customHeight="1">
      <c r="A219" s="35" t="s">
        <v>425</v>
      </c>
      <c r="B219" s="44" t="s">
        <v>427</v>
      </c>
      <c r="C219" s="16" t="s">
        <v>76</v>
      </c>
      <c r="D219" s="6" t="s">
        <v>337</v>
      </c>
      <c r="E219" s="58"/>
      <c r="F219" s="1"/>
      <c r="H219" s="28"/>
      <c r="I219" s="29"/>
      <c r="J219" s="29"/>
    </row>
    <row r="220" spans="1:10" s="22" customFormat="1" ht="14" customHeight="1">
      <c r="A220" s="47" t="s">
        <v>333</v>
      </c>
      <c r="B220" s="45" t="s">
        <v>284</v>
      </c>
      <c r="C220" s="16" t="s">
        <v>73</v>
      </c>
      <c r="D220" s="6" t="s">
        <v>334</v>
      </c>
      <c r="E220" s="58"/>
      <c r="F220" s="1"/>
      <c r="H220" s="28"/>
      <c r="I220" s="29"/>
      <c r="J220" s="29"/>
    </row>
    <row r="221" spans="1:10" s="22" customFormat="1" ht="14" customHeight="1">
      <c r="A221" s="35" t="s">
        <v>75</v>
      </c>
      <c r="B221" s="44" t="s">
        <v>336</v>
      </c>
      <c r="C221" s="16" t="s">
        <v>295</v>
      </c>
      <c r="D221" s="2" t="s">
        <v>292</v>
      </c>
      <c r="E221" s="58"/>
      <c r="F221" s="1"/>
      <c r="H221" s="28"/>
      <c r="I221" s="29"/>
      <c r="J221" s="29"/>
    </row>
    <row r="222" spans="1:10" s="22" customFormat="1" ht="14" customHeight="1">
      <c r="A222" s="35" t="s">
        <v>451</v>
      </c>
      <c r="B222" s="44" t="s">
        <v>452</v>
      </c>
      <c r="C222" s="16" t="s">
        <v>166</v>
      </c>
      <c r="D222" s="2" t="s">
        <v>291</v>
      </c>
      <c r="E222" s="58"/>
      <c r="F222" s="1"/>
      <c r="H222" s="28"/>
      <c r="I222" s="29"/>
      <c r="J222" s="29"/>
    </row>
    <row r="223" spans="1:10" s="22" customFormat="1" ht="14" customHeight="1">
      <c r="A223" s="47" t="s">
        <v>79</v>
      </c>
      <c r="B223" s="45" t="s">
        <v>282</v>
      </c>
      <c r="C223" s="16" t="s">
        <v>111</v>
      </c>
      <c r="D223" s="2" t="s">
        <v>290</v>
      </c>
      <c r="E223" s="58"/>
      <c r="F223" s="1"/>
      <c r="H223" s="28"/>
      <c r="I223" s="29"/>
      <c r="J223" s="29"/>
    </row>
    <row r="224" spans="1:10" s="22" customFormat="1" ht="14" customHeight="1">
      <c r="A224" s="35" t="s">
        <v>332</v>
      </c>
      <c r="B224" s="45" t="s">
        <v>285</v>
      </c>
      <c r="C224" s="16" t="s">
        <v>260</v>
      </c>
      <c r="D224" s="6" t="s">
        <v>449</v>
      </c>
      <c r="E224" s="58"/>
      <c r="F224" s="1"/>
      <c r="H224" s="28"/>
      <c r="I224" s="29"/>
      <c r="J224" s="29"/>
    </row>
    <row r="225" spans="1:10" s="22" customFormat="1" ht="14" customHeight="1">
      <c r="A225" s="35" t="s">
        <v>74</v>
      </c>
      <c r="B225" s="44" t="s">
        <v>335</v>
      </c>
      <c r="C225" s="16" t="s">
        <v>83</v>
      </c>
      <c r="D225" s="6" t="s">
        <v>450</v>
      </c>
      <c r="E225" s="58"/>
      <c r="F225" s="1"/>
      <c r="H225" s="28"/>
      <c r="I225" s="29"/>
      <c r="J225" s="29"/>
    </row>
    <row r="226" spans="1:10" s="22" customFormat="1" ht="14" customHeight="1">
      <c r="A226" s="35" t="s">
        <v>422</v>
      </c>
      <c r="B226" s="45" t="s">
        <v>325</v>
      </c>
      <c r="C226" s="16" t="s">
        <v>259</v>
      </c>
      <c r="D226" s="2" t="s">
        <v>283</v>
      </c>
      <c r="E226" s="58"/>
      <c r="F226" s="1"/>
      <c r="H226" s="28"/>
      <c r="I226" s="29"/>
      <c r="J226" s="29"/>
    </row>
    <row r="227" spans="1:10" s="22" customFormat="1" ht="14" customHeight="1">
      <c r="A227" s="35" t="s">
        <v>77</v>
      </c>
      <c r="B227" s="44" t="s">
        <v>338</v>
      </c>
      <c r="C227" s="16"/>
      <c r="D227" s="2"/>
      <c r="E227" s="58"/>
      <c r="F227" s="1"/>
      <c r="I227" s="29"/>
      <c r="J227" s="29"/>
    </row>
    <row r="228" spans="1:10" s="22" customFormat="1" ht="14" customHeight="1">
      <c r="C228" s="20"/>
      <c r="D228" s="20"/>
      <c r="E228" s="54"/>
      <c r="F228" s="1"/>
      <c r="I228" s="29"/>
      <c r="J228" s="29"/>
    </row>
    <row r="229" spans="1:10" s="22" customFormat="1">
      <c r="A229" s="36"/>
      <c r="B229" s="32"/>
      <c r="C229" s="20"/>
      <c r="D229" s="20"/>
      <c r="E229" s="54"/>
      <c r="F229" s="1"/>
      <c r="I229" s="29"/>
      <c r="J229" s="29"/>
    </row>
    <row r="230" spans="1:10" s="22" customFormat="1">
      <c r="A230" s="36"/>
      <c r="B230" s="32"/>
      <c r="C230" s="20"/>
      <c r="D230" s="20"/>
      <c r="E230" s="54"/>
      <c r="F230" s="1"/>
      <c r="I230" s="29"/>
      <c r="J230" s="29"/>
    </row>
    <row r="231" spans="1:10" s="22" customFormat="1">
      <c r="A231" s="36"/>
      <c r="B231" s="32"/>
      <c r="C231" s="20"/>
      <c r="D231" s="20"/>
      <c r="E231" s="54"/>
      <c r="F231" s="1"/>
      <c r="I231" s="29"/>
      <c r="J231" s="29"/>
    </row>
    <row r="232" spans="1:10" s="27" customFormat="1">
      <c r="A232" s="36"/>
      <c r="B232" s="32"/>
      <c r="C232" s="21"/>
      <c r="D232" s="21"/>
      <c r="E232" s="55"/>
      <c r="F232" s="5"/>
      <c r="I232" s="30"/>
      <c r="J232" s="30"/>
    </row>
    <row r="233" spans="1:10" s="27" customFormat="1">
      <c r="A233" s="36"/>
      <c r="B233" s="32"/>
      <c r="C233" s="21"/>
      <c r="D233" s="21"/>
      <c r="E233" s="55"/>
      <c r="F233" s="5"/>
      <c r="I233" s="30"/>
      <c r="J233" s="30"/>
    </row>
    <row r="234" spans="1:10" s="27" customFormat="1">
      <c r="A234" s="36"/>
      <c r="B234" s="32"/>
      <c r="C234" s="21"/>
      <c r="D234" s="21"/>
      <c r="E234" s="55"/>
      <c r="F234" s="5"/>
      <c r="I234" s="30"/>
      <c r="J234" s="30"/>
    </row>
    <row r="235" spans="1:10" s="27" customFormat="1">
      <c r="A235" s="36"/>
      <c r="B235" s="31"/>
      <c r="C235" s="21"/>
      <c r="D235" s="21"/>
      <c r="E235" s="55"/>
      <c r="F235" s="5"/>
      <c r="I235" s="30"/>
      <c r="J235" s="30"/>
    </row>
    <row r="236" spans="1:10" s="27" customFormat="1">
      <c r="A236" s="36"/>
      <c r="B236" s="31"/>
      <c r="C236" s="21"/>
      <c r="D236" s="21"/>
      <c r="E236" s="55"/>
      <c r="F236" s="5"/>
      <c r="I236" s="30"/>
      <c r="J236" s="30"/>
    </row>
    <row r="237" spans="1:10" s="27" customFormat="1">
      <c r="A237" s="36"/>
      <c r="B237" s="32"/>
      <c r="C237" s="21"/>
      <c r="D237" s="21"/>
      <c r="E237" s="55"/>
      <c r="F237" s="5"/>
      <c r="I237" s="30"/>
      <c r="J237" s="30"/>
    </row>
    <row r="238" spans="1:10" s="27" customFormat="1">
      <c r="A238" s="36"/>
      <c r="B238" s="32"/>
      <c r="C238" s="21"/>
      <c r="D238" s="21"/>
      <c r="E238" s="55"/>
      <c r="F238" s="5"/>
      <c r="I238" s="30"/>
      <c r="J238" s="30"/>
    </row>
    <row r="239" spans="1:10" s="27" customFormat="1">
      <c r="A239" s="36"/>
      <c r="B239" s="32"/>
      <c r="C239" s="21"/>
      <c r="D239" s="21"/>
      <c r="E239" s="55"/>
      <c r="F239" s="5"/>
      <c r="I239" s="30"/>
      <c r="J239" s="30"/>
    </row>
    <row r="240" spans="1:10" s="27" customFormat="1">
      <c r="A240" s="36"/>
      <c r="B240" s="31"/>
      <c r="C240" s="21"/>
      <c r="D240" s="21"/>
      <c r="E240" s="55"/>
      <c r="F240" s="5"/>
      <c r="I240" s="30"/>
      <c r="J240" s="30"/>
    </row>
    <row r="241" spans="1:10" s="27" customFormat="1">
      <c r="A241" s="36"/>
      <c r="B241" s="32"/>
      <c r="C241" s="21"/>
      <c r="D241" s="21"/>
      <c r="E241" s="55"/>
      <c r="F241" s="5"/>
      <c r="I241" s="30"/>
      <c r="J241" s="30"/>
    </row>
    <row r="242" spans="1:10" s="5" customFormat="1">
      <c r="A242" s="25"/>
      <c r="C242" s="21"/>
      <c r="D242" s="21"/>
      <c r="E242" s="55"/>
      <c r="I242" s="15"/>
      <c r="J242" s="15"/>
    </row>
    <row r="243" spans="1:10" s="5" customFormat="1">
      <c r="A243" s="25"/>
      <c r="C243" s="21"/>
      <c r="D243" s="21"/>
      <c r="E243" s="55"/>
      <c r="I243" s="15"/>
      <c r="J243" s="15"/>
    </row>
    <row r="244" spans="1:10" s="5" customFormat="1">
      <c r="A244" s="25"/>
      <c r="C244" s="21"/>
      <c r="D244" s="21"/>
      <c r="E244" s="55"/>
      <c r="I244" s="15"/>
      <c r="J244" s="15"/>
    </row>
    <row r="245" spans="1:10" s="5" customFormat="1">
      <c r="A245" s="25"/>
      <c r="C245" s="21"/>
      <c r="D245" s="21"/>
      <c r="E245" s="55"/>
      <c r="I245" s="15"/>
      <c r="J245" s="15"/>
    </row>
    <row r="246" spans="1:10" s="5" customFormat="1">
      <c r="A246" s="25"/>
      <c r="C246" s="21"/>
      <c r="D246" s="21"/>
      <c r="E246" s="55"/>
      <c r="I246" s="15"/>
      <c r="J246" s="15"/>
    </row>
    <row r="247" spans="1:10">
      <c r="A247" s="25"/>
    </row>
    <row r="248" spans="1:10">
      <c r="A248" s="25"/>
    </row>
    <row r="249" spans="1:10">
      <c r="A249" s="25"/>
    </row>
    <row r="250" spans="1:10">
      <c r="A250" s="25"/>
    </row>
    <row r="251" spans="1:10">
      <c r="A251" s="25"/>
    </row>
    <row r="252" spans="1:10">
      <c r="A252" s="25"/>
    </row>
    <row r="253" spans="1:10">
      <c r="A253" s="25"/>
    </row>
    <row r="254" spans="1:10">
      <c r="A254" s="25"/>
    </row>
    <row r="255" spans="1:10">
      <c r="A255" s="25"/>
    </row>
    <row r="256" spans="1:10">
      <c r="A256" s="25"/>
    </row>
    <row r="257" spans="1:1">
      <c r="A257" s="25"/>
    </row>
    <row r="258" spans="1:1">
      <c r="A258" s="25"/>
    </row>
    <row r="259" spans="1:1">
      <c r="A259" s="25"/>
    </row>
    <row r="260" spans="1:1">
      <c r="A260" s="25"/>
    </row>
    <row r="261" spans="1:1">
      <c r="A261" s="25"/>
    </row>
    <row r="262" spans="1:1">
      <c r="A262" s="25"/>
    </row>
    <row r="263" spans="1:1">
      <c r="A263" s="25"/>
    </row>
    <row r="264" spans="1:1">
      <c r="A264" s="25"/>
    </row>
    <row r="265" spans="1:1">
      <c r="A265" s="25"/>
    </row>
    <row r="266" spans="1:1">
      <c r="A266" s="25"/>
    </row>
    <row r="267" spans="1:1">
      <c r="A267" s="25"/>
    </row>
    <row r="268" spans="1:1">
      <c r="A268" s="25"/>
    </row>
    <row r="269" spans="1:1">
      <c r="A269" s="25"/>
    </row>
    <row r="270" spans="1:1">
      <c r="A270" s="25"/>
    </row>
    <row r="271" spans="1:1">
      <c r="A271" s="25"/>
    </row>
    <row r="272" spans="1:1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  <row r="301" spans="1:1">
      <c r="A301" s="25"/>
    </row>
    <row r="302" spans="1:1">
      <c r="A302" s="25"/>
    </row>
    <row r="303" spans="1:1">
      <c r="A303" s="25"/>
    </row>
    <row r="304" spans="1:1">
      <c r="A304" s="25"/>
    </row>
    <row r="305" spans="1:1">
      <c r="A305" s="25"/>
    </row>
  </sheetData>
  <mergeCells count="1">
    <mergeCell ref="C1:D1"/>
  </mergeCells>
  <phoneticPr fontId="6" type="noConversion"/>
  <pageMargins left="0.28000000000000003" right="0.23" top="0.72" bottom="0.45" header="0.27" footer="0.26"/>
  <pageSetup scale="68" orientation="landscape"/>
  <headerFooter>
    <oddHeader>&amp;C&amp;"Futura Book,Bold"&amp;14Island Resources Foundation Restricted Funding, 1971 - 2004&amp;9_x000D_&amp;12Organized by Amount of Funding</oddHeader>
    <oddFooter>&amp;LPage &amp;P&amp;R&amp;D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0"/>
  <sheetViews>
    <sheetView topLeftCell="A165" workbookViewId="0">
      <selection activeCell="E36" sqref="E36"/>
    </sheetView>
  </sheetViews>
  <sheetFormatPr baseColWidth="10" defaultColWidth="15.1640625" defaultRowHeight="13" x14ac:dyDescent="0"/>
  <cols>
    <col min="1" max="1" width="9.33203125" style="37" customWidth="1"/>
    <col min="2" max="2" width="63.6640625" style="1" customWidth="1"/>
    <col min="3" max="3" width="13.6640625" style="20" customWidth="1"/>
    <col min="4" max="4" width="8" style="20" customWidth="1"/>
    <col min="5" max="5" width="9.6640625" style="54" customWidth="1"/>
    <col min="6" max="6" width="50.33203125" style="1" customWidth="1"/>
    <col min="7" max="7" width="28" style="1" customWidth="1"/>
    <col min="8" max="8" width="14.6640625" style="1" bestFit="1" customWidth="1"/>
    <col min="9" max="9" width="11.33203125" style="14" customWidth="1"/>
    <col min="10" max="10" width="10.6640625" style="14" customWidth="1"/>
    <col min="11" max="16384" width="15.1640625" style="1"/>
  </cols>
  <sheetData>
    <row r="1" spans="1:10" s="9" customFormat="1">
      <c r="A1" s="9" t="s">
        <v>43</v>
      </c>
      <c r="B1" s="9" t="s">
        <v>459</v>
      </c>
      <c r="C1" s="336" t="s">
        <v>458</v>
      </c>
      <c r="D1" s="338"/>
      <c r="E1" s="9" t="s">
        <v>460</v>
      </c>
      <c r="F1" s="9" t="s">
        <v>453</v>
      </c>
      <c r="G1" s="9" t="s">
        <v>454</v>
      </c>
      <c r="H1" s="10" t="s">
        <v>455</v>
      </c>
      <c r="I1" s="48" t="s">
        <v>456</v>
      </c>
      <c r="J1" s="49" t="s">
        <v>457</v>
      </c>
    </row>
    <row r="2" spans="1:10" s="11" customFormat="1">
      <c r="A2" s="33"/>
      <c r="C2" s="19"/>
      <c r="D2" s="19"/>
      <c r="E2" s="53"/>
      <c r="H2" s="12"/>
      <c r="I2" s="13"/>
      <c r="J2" s="13"/>
    </row>
    <row r="3" spans="1:10" ht="14.25" customHeight="1">
      <c r="A3" s="26">
        <v>133</v>
      </c>
      <c r="B3" s="1" t="s">
        <v>156</v>
      </c>
      <c r="C3" s="20" t="s">
        <v>286</v>
      </c>
      <c r="D3" s="20" t="s">
        <v>111</v>
      </c>
      <c r="E3" s="54" t="s">
        <v>80</v>
      </c>
      <c r="F3" s="1" t="s">
        <v>157</v>
      </c>
      <c r="G3" s="1" t="s">
        <v>158</v>
      </c>
      <c r="H3" s="3">
        <v>118000</v>
      </c>
      <c r="I3" s="23">
        <v>32598</v>
      </c>
      <c r="J3" s="23">
        <v>33572</v>
      </c>
    </row>
    <row r="4" spans="1:10" ht="14.25" customHeight="1">
      <c r="A4" s="26">
        <v>141</v>
      </c>
      <c r="B4" s="5" t="s">
        <v>92</v>
      </c>
      <c r="C4" s="21" t="s">
        <v>72</v>
      </c>
      <c r="D4" s="20" t="s">
        <v>422</v>
      </c>
      <c r="E4" s="55" t="s">
        <v>80</v>
      </c>
      <c r="F4" s="5" t="s">
        <v>90</v>
      </c>
      <c r="G4" s="5"/>
      <c r="H4" s="7">
        <v>90000</v>
      </c>
      <c r="I4" s="24">
        <v>33663</v>
      </c>
      <c r="J4" s="24">
        <v>34059</v>
      </c>
    </row>
    <row r="5" spans="1:10" ht="14.25" customHeight="1">
      <c r="A5" s="26">
        <v>155</v>
      </c>
      <c r="B5" s="5" t="s">
        <v>373</v>
      </c>
      <c r="C5" s="20" t="s">
        <v>423</v>
      </c>
      <c r="D5" s="20" t="s">
        <v>422</v>
      </c>
      <c r="E5" s="55" t="s">
        <v>80</v>
      </c>
      <c r="F5" s="5" t="s">
        <v>374</v>
      </c>
      <c r="G5" s="5"/>
      <c r="H5" s="7">
        <v>12650</v>
      </c>
      <c r="I5" s="24">
        <v>34699</v>
      </c>
      <c r="J5" s="24">
        <v>35033</v>
      </c>
    </row>
    <row r="6" spans="1:10" ht="14.25" customHeight="1">
      <c r="A6" s="26">
        <v>150</v>
      </c>
      <c r="B6" s="5" t="s">
        <v>221</v>
      </c>
      <c r="C6" s="21" t="s">
        <v>295</v>
      </c>
      <c r="D6" s="20" t="s">
        <v>422</v>
      </c>
      <c r="E6" s="55" t="s">
        <v>80</v>
      </c>
      <c r="F6" s="5" t="s">
        <v>348</v>
      </c>
      <c r="G6" s="5"/>
      <c r="H6" s="7">
        <v>10000</v>
      </c>
      <c r="I6" s="24">
        <v>34303</v>
      </c>
      <c r="J6" s="24">
        <v>34850</v>
      </c>
    </row>
    <row r="7" spans="1:10" ht="14.25" customHeight="1">
      <c r="A7" s="26">
        <v>148</v>
      </c>
      <c r="B7" s="1" t="s">
        <v>47</v>
      </c>
      <c r="C7" s="20" t="s">
        <v>363</v>
      </c>
      <c r="D7" s="20" t="s">
        <v>424</v>
      </c>
      <c r="E7" s="54" t="s">
        <v>80</v>
      </c>
      <c r="F7" s="1" t="s">
        <v>231</v>
      </c>
      <c r="H7" s="3">
        <v>8000</v>
      </c>
      <c r="I7" s="23">
        <v>33724</v>
      </c>
      <c r="J7" s="23">
        <v>33816</v>
      </c>
    </row>
    <row r="8" spans="1:10" ht="14.25" customHeight="1">
      <c r="A8" s="26">
        <v>129</v>
      </c>
      <c r="B8" s="5" t="s">
        <v>256</v>
      </c>
      <c r="C8" s="21" t="s">
        <v>295</v>
      </c>
      <c r="D8" s="20" t="s">
        <v>422</v>
      </c>
      <c r="E8" s="55" t="s">
        <v>78</v>
      </c>
      <c r="F8" s="5" t="s">
        <v>184</v>
      </c>
      <c r="G8" s="5"/>
      <c r="H8" s="7">
        <v>42500</v>
      </c>
      <c r="I8" s="24">
        <v>32294</v>
      </c>
      <c r="J8" s="24">
        <v>32689</v>
      </c>
    </row>
    <row r="9" spans="1:10">
      <c r="A9" s="26">
        <v>3</v>
      </c>
      <c r="B9" s="1" t="s">
        <v>223</v>
      </c>
      <c r="C9" s="20" t="s">
        <v>330</v>
      </c>
      <c r="D9" s="20" t="s">
        <v>424</v>
      </c>
      <c r="E9" s="54" t="s">
        <v>84</v>
      </c>
      <c r="F9" s="1" t="s">
        <v>115</v>
      </c>
      <c r="H9" s="3">
        <v>22000</v>
      </c>
      <c r="I9" s="23">
        <v>24531</v>
      </c>
      <c r="J9" s="23">
        <v>26633</v>
      </c>
    </row>
    <row r="10" spans="1:10" ht="14.25" customHeight="1">
      <c r="A10" s="26">
        <v>3</v>
      </c>
      <c r="B10" s="1" t="s">
        <v>116</v>
      </c>
      <c r="C10" s="20" t="s">
        <v>333</v>
      </c>
      <c r="D10" s="20" t="s">
        <v>424</v>
      </c>
      <c r="E10" s="54" t="s">
        <v>84</v>
      </c>
      <c r="F10" s="1" t="s">
        <v>117</v>
      </c>
      <c r="H10" s="3">
        <v>12000</v>
      </c>
      <c r="I10" s="23">
        <v>24531</v>
      </c>
      <c r="J10" s="23">
        <v>26633</v>
      </c>
    </row>
    <row r="11" spans="1:10" ht="14.25" customHeight="1">
      <c r="A11" s="26">
        <v>3</v>
      </c>
      <c r="B11" s="1" t="s">
        <v>116</v>
      </c>
      <c r="C11" s="20" t="s">
        <v>330</v>
      </c>
      <c r="D11" s="20" t="s">
        <v>424</v>
      </c>
      <c r="E11" s="54" t="s">
        <v>84</v>
      </c>
      <c r="F11" s="1" t="s">
        <v>122</v>
      </c>
      <c r="H11" s="3">
        <v>11750</v>
      </c>
      <c r="I11" s="23">
        <v>24531</v>
      </c>
      <c r="J11" s="23">
        <v>26633</v>
      </c>
    </row>
    <row r="12" spans="1:10">
      <c r="A12" s="26">
        <v>3</v>
      </c>
      <c r="B12" s="1" t="s">
        <v>116</v>
      </c>
      <c r="C12" s="20" t="s">
        <v>328</v>
      </c>
      <c r="D12" s="20" t="s">
        <v>424</v>
      </c>
      <c r="E12" s="54" t="s">
        <v>84</v>
      </c>
      <c r="F12" s="1" t="s">
        <v>118</v>
      </c>
      <c r="H12" s="3">
        <v>7000</v>
      </c>
      <c r="I12" s="23">
        <v>24531</v>
      </c>
      <c r="J12" s="23">
        <v>26633</v>
      </c>
    </row>
    <row r="13" spans="1:10" ht="14.25" customHeight="1">
      <c r="A13" s="26">
        <v>3</v>
      </c>
      <c r="B13" s="1" t="s">
        <v>116</v>
      </c>
      <c r="C13" s="20" t="s">
        <v>328</v>
      </c>
      <c r="D13" s="20" t="s">
        <v>424</v>
      </c>
      <c r="E13" s="54" t="s">
        <v>84</v>
      </c>
      <c r="F13" s="1" t="s">
        <v>119</v>
      </c>
      <c r="H13" s="3">
        <v>3200</v>
      </c>
      <c r="I13" s="23">
        <v>24531</v>
      </c>
      <c r="J13" s="23">
        <v>26633</v>
      </c>
    </row>
    <row r="14" spans="1:10" ht="14.25" customHeight="1">
      <c r="A14" s="26">
        <v>3</v>
      </c>
      <c r="B14" s="1" t="s">
        <v>116</v>
      </c>
      <c r="C14" s="20" t="s">
        <v>333</v>
      </c>
      <c r="D14" s="20" t="s">
        <v>424</v>
      </c>
      <c r="E14" s="54" t="s">
        <v>84</v>
      </c>
      <c r="F14" s="1" t="s">
        <v>120</v>
      </c>
      <c r="H14" s="3">
        <v>2650</v>
      </c>
      <c r="I14" s="23">
        <v>24531</v>
      </c>
      <c r="J14" s="23">
        <v>26633</v>
      </c>
    </row>
    <row r="15" spans="1:10" ht="14.25" customHeight="1">
      <c r="A15" s="26">
        <v>3</v>
      </c>
      <c r="B15" s="1" t="s">
        <v>116</v>
      </c>
      <c r="C15" s="20" t="s">
        <v>363</v>
      </c>
      <c r="D15" s="20" t="s">
        <v>424</v>
      </c>
      <c r="E15" s="54" t="s">
        <v>84</v>
      </c>
      <c r="F15" s="1" t="s">
        <v>121</v>
      </c>
      <c r="H15" s="3">
        <v>2000</v>
      </c>
      <c r="I15" s="23">
        <v>24531</v>
      </c>
      <c r="J15" s="23">
        <v>26633</v>
      </c>
    </row>
    <row r="16" spans="1:10" ht="14.25" customHeight="1">
      <c r="A16" s="26">
        <v>46</v>
      </c>
      <c r="B16" s="1" t="s">
        <v>99</v>
      </c>
      <c r="C16" s="20" t="s">
        <v>286</v>
      </c>
      <c r="D16" s="20" t="s">
        <v>111</v>
      </c>
      <c r="E16" s="54" t="s">
        <v>87</v>
      </c>
      <c r="F16" s="1" t="s">
        <v>16</v>
      </c>
      <c r="G16" s="1" t="s">
        <v>100</v>
      </c>
      <c r="H16" s="3">
        <v>3678</v>
      </c>
      <c r="I16" s="23">
        <v>29586</v>
      </c>
      <c r="J16" s="23">
        <v>29616</v>
      </c>
    </row>
    <row r="17" spans="1:10" s="4" customFormat="1" ht="14.25" customHeight="1">
      <c r="A17" s="26">
        <v>146</v>
      </c>
      <c r="B17" s="5" t="s">
        <v>103</v>
      </c>
      <c r="C17" s="20" t="s">
        <v>423</v>
      </c>
      <c r="D17" s="20" t="s">
        <v>422</v>
      </c>
      <c r="E17" s="55" t="s">
        <v>81</v>
      </c>
      <c r="F17" s="5" t="s">
        <v>218</v>
      </c>
      <c r="G17" s="5"/>
      <c r="H17" s="7">
        <v>3737</v>
      </c>
      <c r="I17" s="24">
        <v>34089</v>
      </c>
      <c r="J17" s="24">
        <v>34242</v>
      </c>
    </row>
    <row r="18" spans="1:10" ht="14.25" customHeight="1">
      <c r="A18" s="26">
        <v>160</v>
      </c>
      <c r="B18" s="1" t="s">
        <v>476</v>
      </c>
      <c r="C18" s="20" t="s">
        <v>330</v>
      </c>
      <c r="D18" s="20" t="s">
        <v>424</v>
      </c>
      <c r="E18" s="54" t="s">
        <v>261</v>
      </c>
      <c r="F18" s="1" t="s">
        <v>278</v>
      </c>
      <c r="H18" s="3">
        <v>115000</v>
      </c>
      <c r="I18" s="23">
        <v>35064</v>
      </c>
      <c r="J18" s="23">
        <v>36129</v>
      </c>
    </row>
    <row r="19" spans="1:10" ht="14.25" customHeight="1">
      <c r="A19" s="26">
        <v>152</v>
      </c>
      <c r="B19" s="5" t="s">
        <v>527</v>
      </c>
      <c r="C19" s="21" t="s">
        <v>332</v>
      </c>
      <c r="D19" s="20" t="s">
        <v>422</v>
      </c>
      <c r="E19" s="55" t="s">
        <v>261</v>
      </c>
      <c r="F19" s="5" t="s">
        <v>528</v>
      </c>
      <c r="G19" s="5"/>
      <c r="H19" s="7">
        <v>55000</v>
      </c>
      <c r="I19" s="24">
        <v>34212</v>
      </c>
      <c r="J19" s="23">
        <v>34515</v>
      </c>
    </row>
    <row r="20" spans="1:10" ht="14.25" customHeight="1">
      <c r="A20" s="26">
        <v>170</v>
      </c>
      <c r="B20" s="5" t="s">
        <v>276</v>
      </c>
      <c r="C20" s="20" t="s">
        <v>423</v>
      </c>
      <c r="D20" s="20" t="s">
        <v>422</v>
      </c>
      <c r="E20" s="55" t="s">
        <v>261</v>
      </c>
      <c r="F20" s="5" t="s">
        <v>277</v>
      </c>
      <c r="G20" s="5"/>
      <c r="H20" s="7">
        <v>25700</v>
      </c>
      <c r="I20" s="24">
        <v>36007</v>
      </c>
      <c r="J20" s="24">
        <v>36219</v>
      </c>
    </row>
    <row r="21" spans="1:10" ht="14.25" customHeight="1">
      <c r="A21" s="26">
        <v>171</v>
      </c>
      <c r="B21" s="1" t="s">
        <v>477</v>
      </c>
      <c r="C21" s="20" t="s">
        <v>330</v>
      </c>
      <c r="D21" s="20" t="s">
        <v>424</v>
      </c>
      <c r="E21" s="54" t="s">
        <v>261</v>
      </c>
      <c r="F21" s="1" t="s">
        <v>278</v>
      </c>
      <c r="H21" s="3">
        <v>25200</v>
      </c>
      <c r="I21" s="23">
        <v>36068</v>
      </c>
      <c r="J21" s="23">
        <v>36129</v>
      </c>
    </row>
    <row r="22" spans="1:10" ht="14.25" customHeight="1">
      <c r="A22" s="26">
        <v>30</v>
      </c>
      <c r="B22" s="1" t="s">
        <v>365</v>
      </c>
      <c r="C22" s="20" t="s">
        <v>330</v>
      </c>
      <c r="D22" s="20" t="s">
        <v>424</v>
      </c>
      <c r="E22" s="54" t="s">
        <v>261</v>
      </c>
      <c r="F22" s="1" t="s">
        <v>25</v>
      </c>
      <c r="H22" s="3">
        <v>23330</v>
      </c>
      <c r="I22" s="23">
        <v>25992</v>
      </c>
      <c r="J22" s="23">
        <v>26603</v>
      </c>
    </row>
    <row r="23" spans="1:10" ht="14.25" customHeight="1">
      <c r="A23" s="26">
        <v>137</v>
      </c>
      <c r="B23" s="1" t="s">
        <v>45</v>
      </c>
      <c r="C23" s="20" t="s">
        <v>333</v>
      </c>
      <c r="D23" s="20" t="s">
        <v>424</v>
      </c>
      <c r="E23" s="54" t="s">
        <v>261</v>
      </c>
      <c r="F23" s="1" t="s">
        <v>46</v>
      </c>
      <c r="H23" s="3">
        <v>19000</v>
      </c>
      <c r="I23" s="23">
        <v>33328</v>
      </c>
      <c r="J23" s="23">
        <v>33450</v>
      </c>
    </row>
    <row r="24" spans="1:10" ht="14.25" customHeight="1">
      <c r="A24" s="26">
        <v>146</v>
      </c>
      <c r="B24" s="1" t="s">
        <v>163</v>
      </c>
      <c r="C24" s="20" t="s">
        <v>330</v>
      </c>
      <c r="D24" s="20" t="s">
        <v>424</v>
      </c>
      <c r="E24" s="54" t="s">
        <v>261</v>
      </c>
      <c r="F24" s="1" t="s">
        <v>164</v>
      </c>
      <c r="H24" s="3">
        <v>15000</v>
      </c>
      <c r="I24" s="23">
        <v>33816</v>
      </c>
      <c r="J24" s="23">
        <v>34515</v>
      </c>
    </row>
    <row r="25" spans="1:10" ht="14.25" customHeight="1">
      <c r="A25" s="26">
        <v>153</v>
      </c>
      <c r="B25" s="1" t="s">
        <v>371</v>
      </c>
      <c r="C25" s="20" t="s">
        <v>333</v>
      </c>
      <c r="D25" s="20" t="s">
        <v>424</v>
      </c>
      <c r="E25" s="54" t="s">
        <v>261</v>
      </c>
      <c r="F25" s="1" t="s">
        <v>372</v>
      </c>
      <c r="H25" s="3">
        <v>15000</v>
      </c>
      <c r="I25" s="23">
        <v>34334</v>
      </c>
      <c r="J25" s="23">
        <v>34515</v>
      </c>
    </row>
    <row r="26" spans="1:10" ht="14.25" customHeight="1">
      <c r="A26" s="26">
        <v>146</v>
      </c>
      <c r="B26" s="1" t="s">
        <v>378</v>
      </c>
      <c r="C26" s="20" t="s">
        <v>423</v>
      </c>
      <c r="D26" s="20" t="s">
        <v>422</v>
      </c>
      <c r="E26" s="54" t="s">
        <v>261</v>
      </c>
      <c r="F26" s="1" t="s">
        <v>446</v>
      </c>
      <c r="H26" s="3">
        <v>12935</v>
      </c>
      <c r="I26" s="23">
        <v>35946</v>
      </c>
      <c r="J26" s="23">
        <v>36068</v>
      </c>
    </row>
    <row r="27" spans="1:10">
      <c r="A27" s="26">
        <v>11</v>
      </c>
      <c r="B27" s="1" t="s">
        <v>20</v>
      </c>
      <c r="C27" s="20" t="s">
        <v>330</v>
      </c>
      <c r="D27" s="20" t="s">
        <v>424</v>
      </c>
      <c r="E27" s="54" t="s">
        <v>261</v>
      </c>
      <c r="F27" s="1" t="s">
        <v>22</v>
      </c>
      <c r="H27" s="3">
        <v>8000</v>
      </c>
      <c r="I27" s="23">
        <v>25293</v>
      </c>
      <c r="J27" s="23">
        <v>25872</v>
      </c>
    </row>
    <row r="28" spans="1:10">
      <c r="A28" s="26">
        <v>97</v>
      </c>
      <c r="B28" s="1" t="s">
        <v>358</v>
      </c>
      <c r="C28" s="20" t="s">
        <v>330</v>
      </c>
      <c r="D28" s="20" t="s">
        <v>424</v>
      </c>
      <c r="E28" s="54" t="s">
        <v>261</v>
      </c>
      <c r="F28" s="1" t="s">
        <v>357</v>
      </c>
      <c r="H28" s="3">
        <v>5500</v>
      </c>
      <c r="I28" s="23">
        <v>29645</v>
      </c>
      <c r="J28" s="23">
        <v>29829</v>
      </c>
    </row>
    <row r="29" spans="1:10" ht="14.25" customHeight="1">
      <c r="A29" s="26">
        <v>32</v>
      </c>
      <c r="B29" s="1" t="s">
        <v>26</v>
      </c>
      <c r="C29" s="20" t="s">
        <v>333</v>
      </c>
      <c r="D29" s="20" t="s">
        <v>424</v>
      </c>
      <c r="E29" s="54" t="s">
        <v>261</v>
      </c>
      <c r="F29" s="1" t="s">
        <v>27</v>
      </c>
      <c r="H29" s="3">
        <v>5000</v>
      </c>
      <c r="I29" s="23">
        <v>25992</v>
      </c>
      <c r="J29" s="23">
        <v>26511</v>
      </c>
    </row>
    <row r="30" spans="1:10" ht="14.25" customHeight="1">
      <c r="A30" s="26">
        <v>11</v>
      </c>
      <c r="B30" s="1" t="s">
        <v>20</v>
      </c>
      <c r="C30" s="20" t="s">
        <v>330</v>
      </c>
      <c r="D30" s="20" t="s">
        <v>424</v>
      </c>
      <c r="E30" s="54" t="s">
        <v>261</v>
      </c>
      <c r="F30" s="1" t="s">
        <v>21</v>
      </c>
      <c r="H30" s="3">
        <v>4000</v>
      </c>
      <c r="I30" s="23">
        <v>25293</v>
      </c>
      <c r="J30" s="23">
        <v>25872</v>
      </c>
    </row>
    <row r="31" spans="1:10" ht="14.25" customHeight="1">
      <c r="A31" s="26">
        <v>19</v>
      </c>
      <c r="B31" s="1" t="s">
        <v>506</v>
      </c>
      <c r="C31" s="20" t="s">
        <v>363</v>
      </c>
      <c r="D31" s="20" t="s">
        <v>424</v>
      </c>
      <c r="E31" s="54" t="s">
        <v>261</v>
      </c>
      <c r="F31" s="1" t="s">
        <v>121</v>
      </c>
      <c r="H31" s="3">
        <v>2500</v>
      </c>
      <c r="I31" s="23">
        <v>25293</v>
      </c>
      <c r="J31" s="23">
        <v>25872</v>
      </c>
    </row>
    <row r="32" spans="1:10" ht="14.25" customHeight="1">
      <c r="A32" s="26">
        <v>34</v>
      </c>
      <c r="B32" s="1" t="s">
        <v>514</v>
      </c>
      <c r="C32" s="20" t="s">
        <v>363</v>
      </c>
      <c r="D32" s="52" t="s">
        <v>424</v>
      </c>
      <c r="E32" s="60" t="s">
        <v>261</v>
      </c>
      <c r="F32" s="2" t="s">
        <v>442</v>
      </c>
      <c r="H32" s="3">
        <v>500</v>
      </c>
      <c r="I32" s="23">
        <v>25992</v>
      </c>
      <c r="J32" s="23">
        <v>26206</v>
      </c>
    </row>
    <row r="33" spans="1:10" ht="14.25" customHeight="1">
      <c r="A33" s="26">
        <v>180</v>
      </c>
      <c r="B33" s="1" t="s">
        <v>492</v>
      </c>
      <c r="C33" s="20" t="s">
        <v>424</v>
      </c>
      <c r="D33" s="52" t="s">
        <v>266</v>
      </c>
      <c r="E33" s="60" t="s">
        <v>261</v>
      </c>
      <c r="F33" s="2" t="s">
        <v>497</v>
      </c>
      <c r="H33" s="3">
        <v>70000</v>
      </c>
      <c r="I33" s="23">
        <v>37042</v>
      </c>
      <c r="J33" s="23">
        <v>37225</v>
      </c>
    </row>
    <row r="34" spans="1:10" ht="14.25" customHeight="1">
      <c r="A34" s="26">
        <v>183</v>
      </c>
      <c r="B34" s="1" t="s">
        <v>34</v>
      </c>
      <c r="C34" s="20" t="s">
        <v>363</v>
      </c>
      <c r="D34" s="52" t="s">
        <v>424</v>
      </c>
      <c r="E34" s="54" t="s">
        <v>261</v>
      </c>
      <c r="F34" s="1" t="s">
        <v>33</v>
      </c>
      <c r="H34" s="3">
        <v>17000</v>
      </c>
      <c r="I34" s="23">
        <v>37103</v>
      </c>
      <c r="J34" s="23" t="s">
        <v>499</v>
      </c>
    </row>
    <row r="35" spans="1:10" ht="14.25" customHeight="1">
      <c r="A35" s="26">
        <v>184</v>
      </c>
      <c r="B35" s="1" t="s">
        <v>32</v>
      </c>
      <c r="C35" s="20" t="s">
        <v>330</v>
      </c>
      <c r="D35" s="52" t="s">
        <v>424</v>
      </c>
      <c r="E35" s="54" t="s">
        <v>261</v>
      </c>
      <c r="F35" s="1" t="s">
        <v>278</v>
      </c>
      <c r="H35" s="3">
        <v>162000</v>
      </c>
      <c r="I35" s="23">
        <v>37103</v>
      </c>
      <c r="J35" s="23">
        <v>37833</v>
      </c>
    </row>
    <row r="36" spans="1:10" ht="14.25" customHeight="1">
      <c r="A36" s="26">
        <v>149</v>
      </c>
      <c r="B36" s="1" t="s">
        <v>219</v>
      </c>
      <c r="C36" s="20" t="s">
        <v>423</v>
      </c>
      <c r="D36" s="20" t="s">
        <v>422</v>
      </c>
      <c r="E36" s="54" t="s">
        <v>82</v>
      </c>
      <c r="F36" s="1" t="s">
        <v>347</v>
      </c>
      <c r="H36" s="3">
        <v>16338</v>
      </c>
      <c r="I36" s="23">
        <v>34120</v>
      </c>
      <c r="J36" s="23">
        <v>34303</v>
      </c>
    </row>
    <row r="37" spans="1:10" ht="14.25" customHeight="1">
      <c r="A37" s="26">
        <v>159</v>
      </c>
      <c r="B37" s="1" t="s">
        <v>426</v>
      </c>
      <c r="C37" s="20" t="s">
        <v>424</v>
      </c>
      <c r="D37" s="20" t="s">
        <v>424</v>
      </c>
      <c r="E37" s="54" t="s">
        <v>425</v>
      </c>
      <c r="F37" s="1" t="s">
        <v>122</v>
      </c>
      <c r="H37" s="3">
        <v>7458</v>
      </c>
      <c r="I37" s="23">
        <v>34871</v>
      </c>
      <c r="J37" s="23" t="s">
        <v>264</v>
      </c>
    </row>
    <row r="38" spans="1:10" ht="14.25" customHeight="1">
      <c r="A38" s="26">
        <v>106</v>
      </c>
      <c r="B38" s="1" t="s">
        <v>216</v>
      </c>
      <c r="C38" s="20" t="s">
        <v>286</v>
      </c>
      <c r="D38" s="20" t="s">
        <v>111</v>
      </c>
      <c r="E38" s="54" t="s">
        <v>75</v>
      </c>
      <c r="F38" s="1" t="s">
        <v>16</v>
      </c>
      <c r="G38" s="1" t="s">
        <v>217</v>
      </c>
      <c r="H38" s="3">
        <v>21000</v>
      </c>
      <c r="I38" s="23">
        <v>29840</v>
      </c>
      <c r="J38" s="23">
        <v>30346</v>
      </c>
    </row>
    <row r="39" spans="1:10">
      <c r="A39" s="26">
        <v>49</v>
      </c>
      <c r="B39" s="1" t="s">
        <v>187</v>
      </c>
      <c r="C39" s="20" t="s">
        <v>330</v>
      </c>
      <c r="D39" s="20" t="s">
        <v>424</v>
      </c>
      <c r="E39" s="54" t="s">
        <v>75</v>
      </c>
      <c r="F39" s="1" t="s">
        <v>235</v>
      </c>
      <c r="H39" s="3">
        <v>5600</v>
      </c>
      <c r="I39" s="23">
        <v>27119</v>
      </c>
      <c r="J39" s="23">
        <v>28733</v>
      </c>
    </row>
    <row r="40" spans="1:10" s="4" customFormat="1">
      <c r="A40" s="26">
        <v>80</v>
      </c>
      <c r="B40" s="1" t="s">
        <v>367</v>
      </c>
      <c r="C40" s="20" t="s">
        <v>363</v>
      </c>
      <c r="D40" s="20" t="s">
        <v>424</v>
      </c>
      <c r="E40" s="54" t="s">
        <v>75</v>
      </c>
      <c r="F40" s="1" t="s">
        <v>293</v>
      </c>
      <c r="G40" s="1"/>
      <c r="H40" s="3">
        <v>5135</v>
      </c>
      <c r="I40" s="23">
        <v>28215</v>
      </c>
      <c r="J40" s="23">
        <v>29890</v>
      </c>
    </row>
    <row r="41" spans="1:10">
      <c r="A41" s="26">
        <v>8</v>
      </c>
      <c r="B41" s="1" t="s">
        <v>124</v>
      </c>
      <c r="C41" s="20" t="s">
        <v>363</v>
      </c>
      <c r="D41" s="20" t="s">
        <v>424</v>
      </c>
      <c r="E41" s="54" t="s">
        <v>75</v>
      </c>
      <c r="F41" s="1" t="s">
        <v>125</v>
      </c>
      <c r="H41" s="3">
        <v>3300</v>
      </c>
      <c r="I41" s="23">
        <v>24868</v>
      </c>
      <c r="J41" s="23">
        <v>25142</v>
      </c>
    </row>
    <row r="42" spans="1:10" ht="14.25" customHeight="1">
      <c r="A42" s="26">
        <v>49</v>
      </c>
      <c r="B42" s="1" t="s">
        <v>187</v>
      </c>
      <c r="C42" s="20" t="s">
        <v>330</v>
      </c>
      <c r="D42" s="20" t="s">
        <v>424</v>
      </c>
      <c r="E42" s="54" t="s">
        <v>75</v>
      </c>
      <c r="F42" s="1" t="s">
        <v>237</v>
      </c>
      <c r="H42" s="3">
        <v>3000</v>
      </c>
      <c r="I42" s="23">
        <v>27119</v>
      </c>
      <c r="J42" s="23">
        <v>28459</v>
      </c>
    </row>
    <row r="43" spans="1:10" s="4" customFormat="1" ht="14.25" customHeight="1">
      <c r="A43" s="26">
        <v>49</v>
      </c>
      <c r="B43" s="1" t="s">
        <v>187</v>
      </c>
      <c r="C43" s="20" t="s">
        <v>363</v>
      </c>
      <c r="D43" s="20" t="s">
        <v>424</v>
      </c>
      <c r="E43" s="54" t="s">
        <v>75</v>
      </c>
      <c r="F43" s="1" t="s">
        <v>188</v>
      </c>
      <c r="G43" s="1"/>
      <c r="H43" s="3">
        <v>2475</v>
      </c>
      <c r="I43" s="23">
        <v>27119</v>
      </c>
      <c r="J43" s="23">
        <v>28306</v>
      </c>
    </row>
    <row r="44" spans="1:10" ht="14.25" customHeight="1">
      <c r="A44" s="26">
        <v>49</v>
      </c>
      <c r="B44" s="1" t="s">
        <v>187</v>
      </c>
      <c r="C44" s="20" t="s">
        <v>330</v>
      </c>
      <c r="D44" s="20" t="s">
        <v>424</v>
      </c>
      <c r="E44" s="54" t="s">
        <v>75</v>
      </c>
      <c r="F44" s="1" t="s">
        <v>236</v>
      </c>
      <c r="H44" s="3">
        <v>1000</v>
      </c>
      <c r="I44" s="23">
        <v>27119</v>
      </c>
      <c r="J44" s="23">
        <v>28306</v>
      </c>
    </row>
    <row r="45" spans="1:10" ht="14.25" customHeight="1">
      <c r="A45" s="26">
        <v>14</v>
      </c>
      <c r="B45" s="1" t="s">
        <v>127</v>
      </c>
      <c r="C45" s="20" t="s">
        <v>333</v>
      </c>
      <c r="D45" s="20" t="s">
        <v>424</v>
      </c>
      <c r="E45" s="54" t="s">
        <v>451</v>
      </c>
      <c r="F45" s="1" t="s">
        <v>128</v>
      </c>
      <c r="H45" s="3">
        <v>6000</v>
      </c>
      <c r="I45" s="23">
        <v>25262</v>
      </c>
      <c r="J45" s="23">
        <v>25415</v>
      </c>
    </row>
    <row r="46" spans="1:10" ht="14.25" customHeight="1">
      <c r="A46" s="26">
        <v>120</v>
      </c>
      <c r="B46" s="1" t="s">
        <v>249</v>
      </c>
      <c r="C46" s="20" t="s">
        <v>286</v>
      </c>
      <c r="D46" s="20" t="s">
        <v>111</v>
      </c>
      <c r="E46" s="54" t="s">
        <v>79</v>
      </c>
      <c r="F46" s="1" t="s">
        <v>16</v>
      </c>
      <c r="G46" s="1" t="s">
        <v>250</v>
      </c>
      <c r="H46" s="3">
        <v>635000</v>
      </c>
      <c r="I46" s="23">
        <v>31290</v>
      </c>
      <c r="J46" s="23">
        <v>33450</v>
      </c>
    </row>
    <row r="47" spans="1:10" ht="14.25" customHeight="1">
      <c r="A47" s="26">
        <v>112</v>
      </c>
      <c r="B47" s="1" t="s">
        <v>98</v>
      </c>
      <c r="C47" s="20" t="s">
        <v>286</v>
      </c>
      <c r="D47" s="20" t="s">
        <v>111</v>
      </c>
      <c r="E47" s="54" t="s">
        <v>79</v>
      </c>
      <c r="F47" s="1" t="s">
        <v>16</v>
      </c>
      <c r="G47" s="1" t="s">
        <v>226</v>
      </c>
      <c r="H47" s="3">
        <v>487920</v>
      </c>
      <c r="I47" s="23">
        <v>30406</v>
      </c>
      <c r="J47" s="23">
        <v>31655</v>
      </c>
    </row>
    <row r="48" spans="1:10" ht="14.25" customHeight="1">
      <c r="A48" s="26">
        <v>131</v>
      </c>
      <c r="B48" s="1" t="s">
        <v>137</v>
      </c>
      <c r="C48" s="20" t="s">
        <v>330</v>
      </c>
      <c r="D48" s="20" t="s">
        <v>424</v>
      </c>
      <c r="E48" s="54" t="s">
        <v>79</v>
      </c>
      <c r="F48" s="1" t="s">
        <v>138</v>
      </c>
      <c r="H48" s="3">
        <v>238829</v>
      </c>
      <c r="I48" s="23">
        <v>32598</v>
      </c>
      <c r="J48" s="23">
        <v>34515</v>
      </c>
    </row>
    <row r="49" spans="1:10" ht="14.25" customHeight="1">
      <c r="A49" s="26">
        <v>90</v>
      </c>
      <c r="B49" s="1" t="s">
        <v>15</v>
      </c>
      <c r="C49" s="20" t="s">
        <v>286</v>
      </c>
      <c r="D49" s="20" t="s">
        <v>111</v>
      </c>
      <c r="E49" s="54" t="s">
        <v>79</v>
      </c>
      <c r="F49" s="1" t="s">
        <v>16</v>
      </c>
      <c r="G49" s="1" t="s">
        <v>17</v>
      </c>
      <c r="H49" s="3">
        <v>155320</v>
      </c>
      <c r="I49" s="23">
        <v>29064</v>
      </c>
      <c r="J49" s="23">
        <v>29524</v>
      </c>
    </row>
    <row r="50" spans="1:10" ht="14.25" customHeight="1">
      <c r="A50" s="26">
        <v>110</v>
      </c>
      <c r="B50" s="1" t="s">
        <v>368</v>
      </c>
      <c r="C50" s="20" t="s">
        <v>363</v>
      </c>
      <c r="D50" s="20" t="s">
        <v>424</v>
      </c>
      <c r="E50" s="54" t="s">
        <v>79</v>
      </c>
      <c r="F50" s="1" t="s">
        <v>244</v>
      </c>
      <c r="H50" s="3">
        <v>109925</v>
      </c>
      <c r="I50" s="23">
        <v>30255</v>
      </c>
      <c r="J50" s="23">
        <v>31532</v>
      </c>
    </row>
    <row r="51" spans="1:10" ht="14.25" customHeight="1">
      <c r="A51" s="26">
        <v>112</v>
      </c>
      <c r="B51" s="1" t="s">
        <v>251</v>
      </c>
      <c r="C51" s="20" t="s">
        <v>286</v>
      </c>
      <c r="D51" s="20" t="s">
        <v>111</v>
      </c>
      <c r="E51" s="54" t="s">
        <v>79</v>
      </c>
      <c r="F51" s="1" t="s">
        <v>16</v>
      </c>
      <c r="G51" s="1" t="s">
        <v>252</v>
      </c>
      <c r="H51" s="3">
        <v>91700</v>
      </c>
      <c r="I51" s="23">
        <v>31867</v>
      </c>
      <c r="J51" s="23">
        <v>32049</v>
      </c>
    </row>
    <row r="52" spans="1:10" ht="14.25" customHeight="1">
      <c r="A52" s="26">
        <v>46</v>
      </c>
      <c r="B52" s="1" t="s">
        <v>233</v>
      </c>
      <c r="C52" s="20" t="s">
        <v>330</v>
      </c>
      <c r="D52" s="20" t="s">
        <v>424</v>
      </c>
      <c r="E52" s="54" t="s">
        <v>79</v>
      </c>
      <c r="F52" s="1" t="s">
        <v>234</v>
      </c>
      <c r="H52" s="3">
        <v>75000</v>
      </c>
      <c r="I52" s="23">
        <v>27119</v>
      </c>
      <c r="J52" s="23">
        <v>27941</v>
      </c>
    </row>
    <row r="53" spans="1:10" ht="14.25" customHeight="1">
      <c r="A53" s="26">
        <v>110</v>
      </c>
      <c r="B53" s="1" t="s">
        <v>368</v>
      </c>
      <c r="C53" s="20" t="s">
        <v>330</v>
      </c>
      <c r="D53" s="20" t="s">
        <v>424</v>
      </c>
      <c r="E53" s="54" t="s">
        <v>79</v>
      </c>
      <c r="F53" s="1" t="s">
        <v>234</v>
      </c>
      <c r="H53" s="3">
        <v>75000</v>
      </c>
      <c r="I53" s="23">
        <v>30132</v>
      </c>
      <c r="J53" s="23">
        <v>31746</v>
      </c>
    </row>
    <row r="54" spans="1:10" ht="14.25" customHeight="1">
      <c r="A54" s="26">
        <v>27</v>
      </c>
      <c r="B54" s="1" t="s">
        <v>165</v>
      </c>
      <c r="C54" s="20" t="s">
        <v>286</v>
      </c>
      <c r="D54" s="20" t="s">
        <v>166</v>
      </c>
      <c r="E54" s="54" t="s">
        <v>79</v>
      </c>
      <c r="F54" s="1" t="s">
        <v>167</v>
      </c>
      <c r="G54" s="1" t="s">
        <v>361</v>
      </c>
      <c r="H54" s="3">
        <v>56547</v>
      </c>
      <c r="I54" s="23">
        <v>25811</v>
      </c>
      <c r="J54" s="23">
        <v>26937</v>
      </c>
    </row>
    <row r="55" spans="1:10" ht="14.25" customHeight="1">
      <c r="A55" s="26">
        <v>96</v>
      </c>
      <c r="B55" s="1" t="s">
        <v>101</v>
      </c>
      <c r="C55" s="20" t="s">
        <v>286</v>
      </c>
      <c r="D55" s="20" t="s">
        <v>111</v>
      </c>
      <c r="E55" s="54" t="s">
        <v>79</v>
      </c>
      <c r="F55" s="1" t="s">
        <v>16</v>
      </c>
      <c r="G55" s="1" t="s">
        <v>102</v>
      </c>
      <c r="H55" s="3">
        <v>55944</v>
      </c>
      <c r="I55" s="23">
        <v>29659</v>
      </c>
      <c r="J55" s="23">
        <v>29736</v>
      </c>
    </row>
    <row r="56" spans="1:10">
      <c r="A56" s="26">
        <v>136</v>
      </c>
      <c r="B56" s="1" t="s">
        <v>475</v>
      </c>
      <c r="C56" s="20" t="s">
        <v>330</v>
      </c>
      <c r="D56" s="20" t="s">
        <v>424</v>
      </c>
      <c r="E56" s="54" t="s">
        <v>79</v>
      </c>
      <c r="F56" s="1" t="s">
        <v>44</v>
      </c>
      <c r="H56" s="3">
        <v>50000</v>
      </c>
      <c r="I56" s="23">
        <v>33269</v>
      </c>
      <c r="J56" s="23">
        <v>33542</v>
      </c>
    </row>
    <row r="57" spans="1:10" ht="14.25" customHeight="1">
      <c r="A57" s="26">
        <v>80</v>
      </c>
      <c r="B57" s="1" t="s">
        <v>353</v>
      </c>
      <c r="C57" s="20" t="s">
        <v>330</v>
      </c>
      <c r="D57" s="20" t="s">
        <v>424</v>
      </c>
      <c r="E57" s="54" t="s">
        <v>79</v>
      </c>
      <c r="F57" s="1" t="s">
        <v>234</v>
      </c>
      <c r="H57" s="3">
        <v>25000</v>
      </c>
      <c r="I57" s="23">
        <v>28215</v>
      </c>
      <c r="J57" s="23">
        <v>29890</v>
      </c>
    </row>
    <row r="58" spans="1:10">
      <c r="A58" s="26">
        <v>15</v>
      </c>
      <c r="B58" s="1" t="s">
        <v>183</v>
      </c>
      <c r="C58" s="20" t="s">
        <v>295</v>
      </c>
      <c r="D58" s="20" t="s">
        <v>422</v>
      </c>
      <c r="E58" s="54" t="s">
        <v>79</v>
      </c>
      <c r="F58" s="1" t="s">
        <v>184</v>
      </c>
      <c r="H58" s="3">
        <v>20000</v>
      </c>
      <c r="I58" s="23">
        <v>25234</v>
      </c>
      <c r="J58" s="23">
        <v>25749</v>
      </c>
    </row>
    <row r="59" spans="1:10" ht="14.25" customHeight="1">
      <c r="A59" s="26">
        <v>111</v>
      </c>
      <c r="B59" s="1" t="s">
        <v>245</v>
      </c>
      <c r="C59" s="20" t="s">
        <v>330</v>
      </c>
      <c r="D59" s="20" t="s">
        <v>424</v>
      </c>
      <c r="E59" s="54" t="s">
        <v>79</v>
      </c>
      <c r="F59" s="1" t="s">
        <v>246</v>
      </c>
      <c r="H59" s="3">
        <v>15000</v>
      </c>
      <c r="I59" s="23">
        <v>30316</v>
      </c>
      <c r="J59" s="23" t="s">
        <v>264</v>
      </c>
    </row>
    <row r="60" spans="1:10" ht="14.25" customHeight="1">
      <c r="A60" s="26">
        <v>78</v>
      </c>
      <c r="B60" s="1" t="s">
        <v>214</v>
      </c>
      <c r="C60" s="20" t="s">
        <v>286</v>
      </c>
      <c r="D60" s="20" t="s">
        <v>166</v>
      </c>
      <c r="E60" s="54" t="s">
        <v>79</v>
      </c>
      <c r="F60" s="1" t="s">
        <v>215</v>
      </c>
      <c r="G60" s="1" t="s">
        <v>316</v>
      </c>
      <c r="H60" s="3">
        <v>15000</v>
      </c>
      <c r="I60" s="23">
        <v>28047</v>
      </c>
      <c r="J60" s="23">
        <v>28351</v>
      </c>
    </row>
    <row r="61" spans="1:10" ht="14.25" customHeight="1">
      <c r="A61" s="26">
        <v>110</v>
      </c>
      <c r="B61" s="5" t="s">
        <v>88</v>
      </c>
      <c r="C61" s="21" t="s">
        <v>72</v>
      </c>
      <c r="D61" s="20" t="s">
        <v>422</v>
      </c>
      <c r="E61" s="55" t="s">
        <v>79</v>
      </c>
      <c r="F61" s="5" t="s">
        <v>343</v>
      </c>
      <c r="G61" s="5"/>
      <c r="H61" s="7">
        <v>13700</v>
      </c>
      <c r="I61" s="24">
        <v>33297</v>
      </c>
      <c r="J61" s="24">
        <v>33481</v>
      </c>
    </row>
    <row r="62" spans="1:10" ht="14.25" customHeight="1">
      <c r="A62" s="26">
        <v>146</v>
      </c>
      <c r="B62" s="5" t="s">
        <v>376</v>
      </c>
      <c r="C62" s="21" t="s">
        <v>295</v>
      </c>
      <c r="D62" s="20" t="s">
        <v>422</v>
      </c>
      <c r="E62" s="55" t="s">
        <v>79</v>
      </c>
      <c r="F62" s="5" t="s">
        <v>377</v>
      </c>
      <c r="G62" s="5"/>
      <c r="H62" s="7">
        <v>10697</v>
      </c>
      <c r="I62" s="24">
        <v>35003</v>
      </c>
      <c r="J62" s="24">
        <v>35216</v>
      </c>
    </row>
    <row r="63" spans="1:10" ht="14.25" customHeight="1">
      <c r="A63" s="26">
        <v>26</v>
      </c>
      <c r="B63" s="1" t="s">
        <v>265</v>
      </c>
      <c r="C63" s="20" t="s">
        <v>266</v>
      </c>
      <c r="D63" s="20" t="s">
        <v>266</v>
      </c>
      <c r="E63" s="54" t="s">
        <v>79</v>
      </c>
      <c r="F63" s="1" t="s">
        <v>462</v>
      </c>
      <c r="H63" s="3">
        <v>10540</v>
      </c>
      <c r="I63" s="23">
        <v>26053</v>
      </c>
      <c r="J63" s="23">
        <v>26815</v>
      </c>
    </row>
    <row r="64" spans="1:10" ht="14.25" customHeight="1">
      <c r="A64" s="26">
        <v>151</v>
      </c>
      <c r="B64" s="5" t="s">
        <v>93</v>
      </c>
      <c r="C64" s="21" t="s">
        <v>72</v>
      </c>
      <c r="D64" s="20" t="s">
        <v>422</v>
      </c>
      <c r="E64" s="55" t="s">
        <v>79</v>
      </c>
      <c r="F64" s="5" t="s">
        <v>90</v>
      </c>
      <c r="G64" s="5"/>
      <c r="H64" s="7">
        <v>9500</v>
      </c>
      <c r="I64" s="24">
        <v>34212</v>
      </c>
      <c r="J64" s="24">
        <v>34303</v>
      </c>
    </row>
    <row r="65" spans="1:10" ht="14.25" customHeight="1">
      <c r="A65" s="26">
        <v>46</v>
      </c>
      <c r="B65" s="1" t="s">
        <v>224</v>
      </c>
      <c r="C65" s="20" t="s">
        <v>328</v>
      </c>
      <c r="D65" s="20" t="s">
        <v>424</v>
      </c>
      <c r="E65" s="54" t="s">
        <v>79</v>
      </c>
      <c r="F65" s="1" t="s">
        <v>24</v>
      </c>
      <c r="H65" s="3">
        <v>8000</v>
      </c>
      <c r="I65" s="23">
        <v>31836</v>
      </c>
      <c r="J65" s="23">
        <v>32050</v>
      </c>
    </row>
    <row r="66" spans="1:10" ht="14.25" customHeight="1">
      <c r="A66" s="26">
        <v>158</v>
      </c>
      <c r="B66" s="1" t="s">
        <v>225</v>
      </c>
      <c r="C66" s="20" t="s">
        <v>330</v>
      </c>
      <c r="D66" s="20" t="s">
        <v>424</v>
      </c>
      <c r="E66" s="54" t="s">
        <v>79</v>
      </c>
      <c r="F66" s="1" t="s">
        <v>135</v>
      </c>
      <c r="H66" s="3">
        <v>7500</v>
      </c>
      <c r="I66" s="23">
        <v>35795</v>
      </c>
      <c r="J66" s="23">
        <v>36494</v>
      </c>
    </row>
    <row r="67" spans="1:10" ht="14.25" customHeight="1">
      <c r="A67" s="26">
        <v>99</v>
      </c>
      <c r="B67" s="1" t="s">
        <v>240</v>
      </c>
      <c r="C67" s="20" t="s">
        <v>447</v>
      </c>
      <c r="D67" s="20" t="s">
        <v>424</v>
      </c>
      <c r="E67" s="54" t="s">
        <v>79</v>
      </c>
      <c r="F67" s="1" t="s">
        <v>241</v>
      </c>
      <c r="H67" s="3">
        <v>7500</v>
      </c>
      <c r="I67" s="23">
        <v>29676</v>
      </c>
      <c r="J67" s="23">
        <v>29920</v>
      </c>
    </row>
    <row r="68" spans="1:10" ht="14.25" customHeight="1">
      <c r="A68" s="26">
        <v>85</v>
      </c>
      <c r="B68" s="1" t="s">
        <v>354</v>
      </c>
      <c r="C68" s="20" t="s">
        <v>363</v>
      </c>
      <c r="D68" s="20" t="s">
        <v>424</v>
      </c>
      <c r="E68" s="54" t="s">
        <v>79</v>
      </c>
      <c r="F68" s="1" t="s">
        <v>355</v>
      </c>
      <c r="H68" s="3">
        <v>7100</v>
      </c>
      <c r="I68" s="23">
        <v>28763</v>
      </c>
      <c r="J68" s="23">
        <v>29036</v>
      </c>
    </row>
    <row r="69" spans="1:10" ht="14.25" customHeight="1">
      <c r="A69" s="26">
        <v>88</v>
      </c>
      <c r="B69" s="1" t="s">
        <v>11</v>
      </c>
      <c r="C69" s="20" t="s">
        <v>286</v>
      </c>
      <c r="D69" s="20" t="s">
        <v>111</v>
      </c>
      <c r="E69" s="54" t="s">
        <v>79</v>
      </c>
      <c r="F69" s="1" t="s">
        <v>105</v>
      </c>
      <c r="G69" s="1" t="s">
        <v>12</v>
      </c>
      <c r="H69" s="3">
        <v>7000</v>
      </c>
      <c r="I69" s="23">
        <v>28975</v>
      </c>
      <c r="J69" s="23">
        <v>29005</v>
      </c>
    </row>
    <row r="70" spans="1:10" ht="14.25" customHeight="1">
      <c r="A70" s="26">
        <v>10</v>
      </c>
      <c r="B70" s="1" t="s">
        <v>23</v>
      </c>
      <c r="C70" s="20" t="s">
        <v>328</v>
      </c>
      <c r="D70" s="20" t="s">
        <v>424</v>
      </c>
      <c r="E70" s="54" t="s">
        <v>79</v>
      </c>
      <c r="F70" s="1" t="s">
        <v>24</v>
      </c>
      <c r="H70" s="3">
        <v>5300</v>
      </c>
      <c r="I70" s="23">
        <v>25658</v>
      </c>
      <c r="J70" s="23">
        <v>25841</v>
      </c>
    </row>
    <row r="71" spans="1:10" ht="14.25" customHeight="1">
      <c r="A71" s="26">
        <v>64</v>
      </c>
      <c r="B71" s="1" t="s">
        <v>349</v>
      </c>
      <c r="C71" s="20" t="s">
        <v>330</v>
      </c>
      <c r="D71" s="20" t="s">
        <v>424</v>
      </c>
      <c r="E71" s="54" t="s">
        <v>79</v>
      </c>
      <c r="F71" s="1" t="s">
        <v>350</v>
      </c>
      <c r="H71" s="3">
        <v>5000</v>
      </c>
      <c r="I71" s="23">
        <v>27514</v>
      </c>
      <c r="J71" s="23">
        <v>27728</v>
      </c>
    </row>
    <row r="72" spans="1:10" ht="14.25" customHeight="1">
      <c r="A72" s="26">
        <v>74</v>
      </c>
      <c r="B72" s="1" t="s">
        <v>351</v>
      </c>
      <c r="C72" s="20" t="s">
        <v>328</v>
      </c>
      <c r="D72" s="20" t="s">
        <v>424</v>
      </c>
      <c r="E72" s="54" t="s">
        <v>79</v>
      </c>
      <c r="F72" s="1" t="s">
        <v>352</v>
      </c>
      <c r="H72" s="3">
        <v>5000</v>
      </c>
      <c r="I72" s="23">
        <v>27850</v>
      </c>
      <c r="J72" s="23">
        <v>28368</v>
      </c>
    </row>
    <row r="73" spans="1:10" ht="14.25" customHeight="1">
      <c r="A73" s="26">
        <v>146</v>
      </c>
      <c r="B73" s="1" t="s">
        <v>93</v>
      </c>
      <c r="C73" s="20" t="s">
        <v>72</v>
      </c>
      <c r="D73" s="20" t="s">
        <v>422</v>
      </c>
      <c r="E73" s="54" t="s">
        <v>79</v>
      </c>
      <c r="F73" s="1" t="s">
        <v>90</v>
      </c>
      <c r="H73" s="3">
        <v>4050</v>
      </c>
      <c r="I73" s="23">
        <v>34000</v>
      </c>
      <c r="J73" s="23">
        <v>34089</v>
      </c>
    </row>
    <row r="74" spans="1:10" ht="14.25" customHeight="1">
      <c r="A74" s="26">
        <v>72</v>
      </c>
      <c r="B74" s="1" t="s">
        <v>401</v>
      </c>
      <c r="C74" s="20" t="s">
        <v>286</v>
      </c>
      <c r="D74" s="20" t="s">
        <v>111</v>
      </c>
      <c r="E74" s="54" t="s">
        <v>79</v>
      </c>
      <c r="F74" s="1" t="s">
        <v>113</v>
      </c>
      <c r="H74" s="3">
        <v>4000</v>
      </c>
      <c r="I74" s="23">
        <v>28003</v>
      </c>
      <c r="J74" s="23">
        <v>28733</v>
      </c>
    </row>
    <row r="75" spans="1:10">
      <c r="A75" s="26">
        <v>46</v>
      </c>
      <c r="B75" s="1" t="s">
        <v>248</v>
      </c>
      <c r="C75" s="20" t="s">
        <v>286</v>
      </c>
      <c r="D75" s="20" t="s">
        <v>111</v>
      </c>
      <c r="E75" s="54" t="s">
        <v>79</v>
      </c>
      <c r="F75" s="1" t="s">
        <v>180</v>
      </c>
      <c r="H75" s="3">
        <v>2500</v>
      </c>
      <c r="I75" s="23">
        <v>31137</v>
      </c>
      <c r="J75" s="23">
        <v>31563</v>
      </c>
    </row>
    <row r="76" spans="1:10">
      <c r="A76" s="26">
        <v>36</v>
      </c>
      <c r="B76" s="1" t="s">
        <v>110</v>
      </c>
      <c r="C76" s="20" t="s">
        <v>328</v>
      </c>
      <c r="D76" s="20" t="s">
        <v>424</v>
      </c>
      <c r="E76" s="54" t="s">
        <v>79</v>
      </c>
      <c r="F76" s="1" t="s">
        <v>24</v>
      </c>
      <c r="H76" s="3">
        <v>1250</v>
      </c>
      <c r="I76" s="23">
        <v>26358</v>
      </c>
      <c r="J76" s="23">
        <v>26968</v>
      </c>
    </row>
    <row r="77" spans="1:10" ht="14.25" customHeight="1">
      <c r="A77" s="26">
        <v>6</v>
      </c>
      <c r="B77" s="1" t="s">
        <v>257</v>
      </c>
      <c r="C77" s="20" t="s">
        <v>363</v>
      </c>
      <c r="D77" s="20" t="s">
        <v>424</v>
      </c>
      <c r="E77" s="54" t="s">
        <v>79</v>
      </c>
      <c r="F77" s="1" t="s">
        <v>231</v>
      </c>
      <c r="H77" s="3">
        <v>1000</v>
      </c>
      <c r="I77" s="23">
        <v>24897</v>
      </c>
      <c r="J77" s="23">
        <v>26267</v>
      </c>
    </row>
    <row r="78" spans="1:10" ht="14.25" customHeight="1">
      <c r="A78" s="26">
        <v>86</v>
      </c>
      <c r="B78" s="1" t="s">
        <v>10</v>
      </c>
      <c r="C78" s="20" t="s">
        <v>286</v>
      </c>
      <c r="D78" s="20" t="s">
        <v>111</v>
      </c>
      <c r="E78" s="54" t="s">
        <v>258</v>
      </c>
      <c r="F78" s="1" t="s">
        <v>380</v>
      </c>
      <c r="G78" s="1" t="s">
        <v>320</v>
      </c>
      <c r="H78" s="3">
        <v>52477</v>
      </c>
      <c r="I78" s="23">
        <v>28945</v>
      </c>
      <c r="J78" s="23">
        <v>29159</v>
      </c>
    </row>
    <row r="79" spans="1:10" ht="14.25" customHeight="1">
      <c r="A79" s="26">
        <v>163</v>
      </c>
      <c r="B79" s="1" t="s">
        <v>279</v>
      </c>
      <c r="C79" s="20" t="s">
        <v>328</v>
      </c>
      <c r="D79" s="20" t="s">
        <v>424</v>
      </c>
      <c r="E79" s="54" t="s">
        <v>258</v>
      </c>
      <c r="F79" s="1" t="s">
        <v>280</v>
      </c>
      <c r="H79" s="3">
        <v>30000</v>
      </c>
      <c r="I79" s="23">
        <v>35369</v>
      </c>
      <c r="J79" s="23">
        <v>35764</v>
      </c>
    </row>
    <row r="80" spans="1:10" ht="14.25" customHeight="1">
      <c r="A80" s="26">
        <v>71</v>
      </c>
      <c r="B80" s="1" t="s">
        <v>8</v>
      </c>
      <c r="C80" s="20" t="s">
        <v>286</v>
      </c>
      <c r="D80" s="20" t="s">
        <v>111</v>
      </c>
      <c r="E80" s="54" t="s">
        <v>258</v>
      </c>
      <c r="F80" s="1" t="s">
        <v>113</v>
      </c>
      <c r="G80" s="1" t="s">
        <v>9</v>
      </c>
      <c r="H80" s="3">
        <v>12000</v>
      </c>
      <c r="I80" s="23">
        <v>27911</v>
      </c>
      <c r="J80" s="23">
        <v>28670</v>
      </c>
    </row>
    <row r="81" spans="1:10" ht="14.25" customHeight="1">
      <c r="A81" s="26">
        <v>109</v>
      </c>
      <c r="B81" s="1" t="s">
        <v>242</v>
      </c>
      <c r="C81" s="20" t="s">
        <v>332</v>
      </c>
      <c r="D81" s="20" t="s">
        <v>424</v>
      </c>
      <c r="E81" s="54" t="s">
        <v>258</v>
      </c>
      <c r="F81" s="1" t="s">
        <v>262</v>
      </c>
      <c r="H81" s="3">
        <v>10000</v>
      </c>
      <c r="I81" s="23">
        <v>30163</v>
      </c>
      <c r="J81" s="23">
        <v>31777</v>
      </c>
    </row>
    <row r="82" spans="1:10" ht="14.25" customHeight="1">
      <c r="A82" s="26">
        <v>7</v>
      </c>
      <c r="B82" s="1" t="s">
        <v>131</v>
      </c>
      <c r="C82" s="20" t="s">
        <v>424</v>
      </c>
      <c r="D82" s="20" t="s">
        <v>422</v>
      </c>
      <c r="E82" s="54" t="s">
        <v>258</v>
      </c>
      <c r="F82" s="1" t="s">
        <v>132</v>
      </c>
      <c r="H82" s="3">
        <v>4000</v>
      </c>
      <c r="I82" s="23">
        <v>25293</v>
      </c>
      <c r="J82" s="23">
        <v>25902</v>
      </c>
    </row>
    <row r="83" spans="1:10">
      <c r="A83" s="26">
        <v>109</v>
      </c>
      <c r="B83" s="1" t="s">
        <v>242</v>
      </c>
      <c r="C83" s="20" t="s">
        <v>330</v>
      </c>
      <c r="D83" s="20" t="s">
        <v>424</v>
      </c>
      <c r="E83" s="54" t="s">
        <v>258</v>
      </c>
      <c r="F83" s="1" t="s">
        <v>243</v>
      </c>
      <c r="H83" s="3">
        <v>3150</v>
      </c>
      <c r="I83" s="23">
        <v>30163</v>
      </c>
      <c r="J83" s="23">
        <v>31777</v>
      </c>
    </row>
    <row r="84" spans="1:10" ht="14.25" customHeight="1">
      <c r="A84" s="26">
        <v>7</v>
      </c>
      <c r="B84" s="1" t="s">
        <v>131</v>
      </c>
      <c r="C84" s="20" t="s">
        <v>333</v>
      </c>
      <c r="D84" s="20" t="s">
        <v>424</v>
      </c>
      <c r="E84" s="54" t="s">
        <v>258</v>
      </c>
      <c r="F84" s="1" t="s">
        <v>133</v>
      </c>
      <c r="H84" s="3">
        <v>1000</v>
      </c>
      <c r="I84" s="23">
        <v>25293</v>
      </c>
      <c r="J84" s="23">
        <v>25902</v>
      </c>
    </row>
    <row r="85" spans="1:10" ht="14.25" customHeight="1">
      <c r="A85" s="26">
        <v>127</v>
      </c>
      <c r="B85" s="1" t="s">
        <v>154</v>
      </c>
      <c r="C85" s="20" t="s">
        <v>286</v>
      </c>
      <c r="D85" s="20" t="s">
        <v>111</v>
      </c>
      <c r="E85" s="54" t="s">
        <v>74</v>
      </c>
      <c r="F85" s="1" t="s">
        <v>16</v>
      </c>
      <c r="G85" s="1" t="s">
        <v>155</v>
      </c>
      <c r="H85" s="3">
        <v>53060</v>
      </c>
      <c r="I85" s="23">
        <v>32355</v>
      </c>
      <c r="J85" s="23">
        <v>32415</v>
      </c>
    </row>
    <row r="86" spans="1:10" ht="14.25" customHeight="1">
      <c r="A86" s="26">
        <v>126</v>
      </c>
      <c r="B86" s="1" t="s">
        <v>253</v>
      </c>
      <c r="C86" s="20" t="s">
        <v>286</v>
      </c>
      <c r="D86" s="20" t="s">
        <v>111</v>
      </c>
      <c r="E86" s="54" t="s">
        <v>74</v>
      </c>
      <c r="F86" s="1" t="s">
        <v>16</v>
      </c>
      <c r="G86" s="1" t="s">
        <v>153</v>
      </c>
      <c r="H86" s="3">
        <v>32300</v>
      </c>
      <c r="I86" s="23">
        <v>32233</v>
      </c>
      <c r="J86" s="23">
        <v>32293</v>
      </c>
    </row>
    <row r="87" spans="1:10" ht="14.25" customHeight="1">
      <c r="A87" s="26">
        <v>31</v>
      </c>
      <c r="B87" s="1" t="s">
        <v>186</v>
      </c>
      <c r="C87" s="20" t="s">
        <v>423</v>
      </c>
      <c r="D87" s="20" t="s">
        <v>422</v>
      </c>
      <c r="E87" s="54" t="s">
        <v>74</v>
      </c>
      <c r="F87" s="1" t="s">
        <v>345</v>
      </c>
      <c r="H87" s="3">
        <v>4000</v>
      </c>
      <c r="I87" s="23">
        <v>25992</v>
      </c>
      <c r="J87" s="23">
        <v>26206</v>
      </c>
    </row>
    <row r="88" spans="1:10" ht="14.25" customHeight="1">
      <c r="A88" s="26">
        <v>130</v>
      </c>
      <c r="B88" s="5" t="s">
        <v>255</v>
      </c>
      <c r="C88" s="21" t="s">
        <v>295</v>
      </c>
      <c r="D88" s="20" t="s">
        <v>422</v>
      </c>
      <c r="E88" s="55" t="s">
        <v>77</v>
      </c>
      <c r="F88" s="5" t="s">
        <v>184</v>
      </c>
      <c r="G88" s="5"/>
      <c r="H88" s="7">
        <v>42500</v>
      </c>
      <c r="I88" s="24">
        <v>32294</v>
      </c>
      <c r="J88" s="24">
        <v>32689</v>
      </c>
    </row>
    <row r="89" spans="1:10" ht="14.25" customHeight="1">
      <c r="A89" s="26">
        <v>115</v>
      </c>
      <c r="B89" s="1" t="s">
        <v>297</v>
      </c>
      <c r="C89" s="20" t="s">
        <v>72</v>
      </c>
      <c r="D89" s="20" t="s">
        <v>422</v>
      </c>
      <c r="E89" s="54" t="s">
        <v>77</v>
      </c>
      <c r="F89" s="1" t="s">
        <v>254</v>
      </c>
      <c r="H89" s="3">
        <v>9000</v>
      </c>
      <c r="I89" s="23">
        <v>30559</v>
      </c>
      <c r="J89" s="23">
        <v>30741</v>
      </c>
    </row>
    <row r="90" spans="1:10" ht="14.25" customHeight="1">
      <c r="A90" s="26">
        <v>139</v>
      </c>
      <c r="B90" s="1" t="s">
        <v>525</v>
      </c>
      <c r="C90" s="20" t="s">
        <v>363</v>
      </c>
      <c r="D90" s="20" t="s">
        <v>424</v>
      </c>
      <c r="E90" s="54" t="s">
        <v>77</v>
      </c>
      <c r="F90" s="1" t="s">
        <v>526</v>
      </c>
      <c r="H90" s="3">
        <v>1862.14</v>
      </c>
      <c r="I90" s="23">
        <v>33481</v>
      </c>
      <c r="J90" s="23">
        <v>33603</v>
      </c>
    </row>
    <row r="91" spans="1:10">
      <c r="A91" s="26">
        <v>89</v>
      </c>
      <c r="B91" s="1" t="s">
        <v>13</v>
      </c>
      <c r="C91" s="20" t="s">
        <v>286</v>
      </c>
      <c r="D91" s="20" t="s">
        <v>111</v>
      </c>
      <c r="E91" s="54" t="s">
        <v>86</v>
      </c>
      <c r="F91" s="1" t="s">
        <v>105</v>
      </c>
      <c r="G91" s="1" t="s">
        <v>14</v>
      </c>
      <c r="H91" s="3">
        <v>49450</v>
      </c>
      <c r="I91" s="23">
        <v>29006</v>
      </c>
      <c r="J91" s="23">
        <v>31563</v>
      </c>
    </row>
    <row r="92" spans="1:10">
      <c r="A92" s="26">
        <v>46</v>
      </c>
      <c r="B92" s="1" t="s">
        <v>159</v>
      </c>
      <c r="C92" s="20" t="s">
        <v>286</v>
      </c>
      <c r="D92" s="20" t="s">
        <v>111</v>
      </c>
      <c r="E92" s="54" t="s">
        <v>86</v>
      </c>
      <c r="F92" s="1" t="s">
        <v>16</v>
      </c>
      <c r="G92" s="1" t="s">
        <v>160</v>
      </c>
      <c r="H92" s="3">
        <v>11617</v>
      </c>
      <c r="I92" s="23">
        <v>32963</v>
      </c>
      <c r="J92" s="23">
        <v>33207</v>
      </c>
    </row>
    <row r="93" spans="1:10" ht="14.25" customHeight="1">
      <c r="A93" s="26">
        <v>109</v>
      </c>
      <c r="B93" s="1" t="s">
        <v>228</v>
      </c>
      <c r="C93" s="20" t="s">
        <v>286</v>
      </c>
      <c r="D93" s="20" t="s">
        <v>111</v>
      </c>
      <c r="E93" s="54" t="s">
        <v>86</v>
      </c>
      <c r="F93" s="1" t="s">
        <v>379</v>
      </c>
      <c r="G93" s="1" t="s">
        <v>320</v>
      </c>
      <c r="H93" s="3">
        <v>5000</v>
      </c>
      <c r="I93" s="23">
        <v>29951</v>
      </c>
      <c r="J93" s="23">
        <v>30055</v>
      </c>
    </row>
    <row r="94" spans="1:10" ht="14.25" customHeight="1">
      <c r="A94" s="26">
        <v>181</v>
      </c>
      <c r="B94" s="1" t="s">
        <v>494</v>
      </c>
      <c r="C94" s="20" t="s">
        <v>72</v>
      </c>
      <c r="D94" s="52" t="s">
        <v>422</v>
      </c>
      <c r="E94" s="54" t="s">
        <v>86</v>
      </c>
      <c r="F94" s="1" t="s">
        <v>498</v>
      </c>
      <c r="H94" s="3">
        <v>14000</v>
      </c>
      <c r="I94" s="23">
        <v>36950</v>
      </c>
      <c r="J94" s="23">
        <v>37590</v>
      </c>
    </row>
    <row r="95" spans="1:10" ht="14.25" customHeight="1">
      <c r="A95" s="26">
        <v>76</v>
      </c>
      <c r="B95" s="1" t="s">
        <v>411</v>
      </c>
      <c r="C95" s="20" t="s">
        <v>295</v>
      </c>
      <c r="D95" s="52" t="s">
        <v>422</v>
      </c>
      <c r="E95" s="54" t="s">
        <v>437</v>
      </c>
      <c r="F95" s="1" t="s">
        <v>438</v>
      </c>
      <c r="H95" s="3">
        <v>10751</v>
      </c>
      <c r="I95" s="23">
        <v>28125</v>
      </c>
      <c r="J95" s="23">
        <v>28459</v>
      </c>
    </row>
    <row r="96" spans="1:10">
      <c r="A96" s="26">
        <v>35</v>
      </c>
      <c r="B96" s="1" t="s">
        <v>366</v>
      </c>
      <c r="C96" s="20" t="s">
        <v>330</v>
      </c>
      <c r="D96" s="20" t="s">
        <v>424</v>
      </c>
      <c r="E96" s="54" t="s">
        <v>85</v>
      </c>
      <c r="F96" s="1" t="s">
        <v>115</v>
      </c>
      <c r="H96" s="3">
        <v>1000</v>
      </c>
      <c r="I96" s="23">
        <v>26389</v>
      </c>
      <c r="J96" s="23">
        <v>26511</v>
      </c>
    </row>
    <row r="97" spans="1:10">
      <c r="A97" s="26">
        <v>172</v>
      </c>
      <c r="B97" s="1" t="s">
        <v>386</v>
      </c>
      <c r="C97" s="20" t="s">
        <v>332</v>
      </c>
      <c r="D97" s="20" t="s">
        <v>266</v>
      </c>
      <c r="E97" s="54" t="s">
        <v>403</v>
      </c>
      <c r="F97" s="1" t="s">
        <v>387</v>
      </c>
      <c r="H97" s="3">
        <v>143150</v>
      </c>
      <c r="I97" s="23">
        <v>36068</v>
      </c>
      <c r="J97" s="23">
        <v>36799</v>
      </c>
    </row>
    <row r="98" spans="1:10">
      <c r="A98" s="26">
        <v>83</v>
      </c>
      <c r="B98" s="1" t="s">
        <v>405</v>
      </c>
      <c r="C98" s="20" t="s">
        <v>266</v>
      </c>
      <c r="D98" s="20" t="s">
        <v>266</v>
      </c>
      <c r="E98" s="54" t="s">
        <v>403</v>
      </c>
      <c r="F98" s="1" t="s">
        <v>384</v>
      </c>
      <c r="G98" s="1" t="s">
        <v>151</v>
      </c>
      <c r="H98" s="3">
        <v>35000</v>
      </c>
      <c r="I98" s="23">
        <v>28549</v>
      </c>
      <c r="J98" s="23">
        <v>28733</v>
      </c>
    </row>
    <row r="99" spans="1:10">
      <c r="A99" s="26">
        <v>110</v>
      </c>
      <c r="B99" s="1" t="s">
        <v>136</v>
      </c>
      <c r="C99" s="20" t="s">
        <v>330</v>
      </c>
      <c r="D99" s="20" t="s">
        <v>424</v>
      </c>
      <c r="E99" s="54" t="s">
        <v>76</v>
      </c>
      <c r="F99" s="1" t="s">
        <v>135</v>
      </c>
      <c r="H99" s="3">
        <v>147653</v>
      </c>
      <c r="I99" s="23">
        <v>32233</v>
      </c>
      <c r="J99" s="23">
        <v>36129</v>
      </c>
    </row>
    <row r="100" spans="1:10" ht="14.25" customHeight="1">
      <c r="A100" s="26">
        <v>108</v>
      </c>
      <c r="B100" s="1" t="s">
        <v>229</v>
      </c>
      <c r="C100" s="20" t="s">
        <v>423</v>
      </c>
      <c r="D100" s="20" t="s">
        <v>422</v>
      </c>
      <c r="E100" s="54" t="s">
        <v>76</v>
      </c>
      <c r="F100" s="1" t="s">
        <v>375</v>
      </c>
      <c r="H100" s="3">
        <v>90400</v>
      </c>
      <c r="I100" s="23">
        <v>29982</v>
      </c>
      <c r="J100" s="23">
        <v>30102</v>
      </c>
    </row>
    <row r="101" spans="1:10" ht="14.25" customHeight="1">
      <c r="A101" s="26">
        <v>105</v>
      </c>
      <c r="B101" s="1" t="s">
        <v>227</v>
      </c>
      <c r="C101" s="20" t="s">
        <v>423</v>
      </c>
      <c r="D101" s="20" t="s">
        <v>422</v>
      </c>
      <c r="E101" s="54" t="s">
        <v>76</v>
      </c>
      <c r="F101" s="1" t="s">
        <v>375</v>
      </c>
      <c r="H101" s="3">
        <v>56000</v>
      </c>
      <c r="I101" s="23">
        <v>29859</v>
      </c>
      <c r="J101" s="23">
        <v>29951</v>
      </c>
    </row>
    <row r="102" spans="1:10" s="4" customFormat="1" ht="14.25" customHeight="1">
      <c r="A102" s="26">
        <v>131</v>
      </c>
      <c r="B102" s="1" t="s">
        <v>54</v>
      </c>
      <c r="C102" s="20" t="s">
        <v>328</v>
      </c>
      <c r="D102" s="20" t="s">
        <v>422</v>
      </c>
      <c r="E102" s="54" t="s">
        <v>76</v>
      </c>
      <c r="F102" s="1" t="s">
        <v>55</v>
      </c>
      <c r="G102" s="1"/>
      <c r="H102" s="3">
        <v>30000</v>
      </c>
      <c r="I102" s="23">
        <v>32355</v>
      </c>
      <c r="J102" s="23">
        <v>33481</v>
      </c>
    </row>
    <row r="103" spans="1:10" ht="14.25" customHeight="1">
      <c r="A103" s="26">
        <v>150</v>
      </c>
      <c r="B103" s="1" t="s">
        <v>220</v>
      </c>
      <c r="C103" s="20" t="s">
        <v>295</v>
      </c>
      <c r="D103" s="20" t="s">
        <v>422</v>
      </c>
      <c r="E103" s="54" t="s">
        <v>76</v>
      </c>
      <c r="F103" s="1" t="s">
        <v>348</v>
      </c>
      <c r="H103" s="3">
        <v>11600</v>
      </c>
      <c r="I103" s="23">
        <v>34303</v>
      </c>
      <c r="J103" s="23">
        <v>34758</v>
      </c>
    </row>
    <row r="104" spans="1:10" ht="14.25" customHeight="1">
      <c r="A104" s="26">
        <v>98</v>
      </c>
      <c r="B104" s="1" t="s">
        <v>294</v>
      </c>
      <c r="C104" s="20" t="s">
        <v>295</v>
      </c>
      <c r="D104" s="20" t="s">
        <v>422</v>
      </c>
      <c r="E104" s="54" t="s">
        <v>76</v>
      </c>
      <c r="F104" s="1" t="s">
        <v>296</v>
      </c>
      <c r="H104" s="3">
        <v>3500</v>
      </c>
      <c r="I104" s="23">
        <v>29829</v>
      </c>
      <c r="J104" s="23">
        <v>30255</v>
      </c>
    </row>
    <row r="105" spans="1:10" ht="14.25" customHeight="1">
      <c r="A105" s="26">
        <v>110</v>
      </c>
      <c r="B105" s="1" t="s">
        <v>369</v>
      </c>
      <c r="C105" s="20" t="s">
        <v>330</v>
      </c>
      <c r="D105" s="20" t="s">
        <v>424</v>
      </c>
      <c r="E105" s="54" t="s">
        <v>76</v>
      </c>
      <c r="F105" s="1" t="s">
        <v>135</v>
      </c>
      <c r="H105" s="3">
        <v>2300</v>
      </c>
      <c r="I105" s="23">
        <v>31836</v>
      </c>
      <c r="J105" s="23">
        <v>32020</v>
      </c>
    </row>
    <row r="106" spans="1:10" ht="14.25" customHeight="1">
      <c r="A106" s="26">
        <v>18</v>
      </c>
      <c r="B106" s="1" t="s">
        <v>185</v>
      </c>
      <c r="C106" s="20" t="s">
        <v>423</v>
      </c>
      <c r="D106" s="20" t="s">
        <v>422</v>
      </c>
      <c r="E106" s="54" t="s">
        <v>73</v>
      </c>
      <c r="F106" s="1" t="s">
        <v>344</v>
      </c>
      <c r="H106" s="3">
        <v>2700</v>
      </c>
      <c r="I106" s="23">
        <v>25293</v>
      </c>
      <c r="J106" s="23">
        <v>25446</v>
      </c>
    </row>
    <row r="107" spans="1:10" ht="14.25" customHeight="1">
      <c r="A107" s="26">
        <v>121</v>
      </c>
      <c r="B107" s="1" t="s">
        <v>523</v>
      </c>
      <c r="C107" s="20" t="s">
        <v>424</v>
      </c>
      <c r="D107" s="20" t="s">
        <v>424</v>
      </c>
      <c r="E107" s="54" t="s">
        <v>432</v>
      </c>
      <c r="F107" s="1" t="s">
        <v>122</v>
      </c>
      <c r="H107" s="3">
        <v>8900</v>
      </c>
      <c r="I107" s="23">
        <v>31655</v>
      </c>
      <c r="J107" s="23">
        <v>34942</v>
      </c>
    </row>
    <row r="108" spans="1:10" ht="14.25" customHeight="1">
      <c r="A108" s="26">
        <v>132</v>
      </c>
      <c r="B108" s="1" t="s">
        <v>139</v>
      </c>
      <c r="C108" s="20" t="s">
        <v>330</v>
      </c>
      <c r="D108" s="20" t="s">
        <v>424</v>
      </c>
      <c r="E108" s="54" t="s">
        <v>260</v>
      </c>
      <c r="F108" s="1" t="s">
        <v>134</v>
      </c>
      <c r="H108" s="3">
        <v>230000</v>
      </c>
      <c r="I108" s="23">
        <v>32659</v>
      </c>
      <c r="J108" s="23">
        <v>33938</v>
      </c>
    </row>
    <row r="109" spans="1:10" ht="14.25" customHeight="1">
      <c r="A109" s="26">
        <v>91</v>
      </c>
      <c r="B109" s="1" t="s">
        <v>319</v>
      </c>
      <c r="C109" s="20" t="s">
        <v>286</v>
      </c>
      <c r="D109" s="20" t="s">
        <v>166</v>
      </c>
      <c r="E109" s="54" t="s">
        <v>260</v>
      </c>
      <c r="F109" s="1" t="s">
        <v>212</v>
      </c>
      <c r="G109" s="1" t="s">
        <v>320</v>
      </c>
      <c r="H109" s="3">
        <v>189970</v>
      </c>
      <c r="I109" s="23">
        <v>29006</v>
      </c>
      <c r="J109" s="23">
        <v>30132</v>
      </c>
    </row>
    <row r="110" spans="1:10" ht="14.25" customHeight="1">
      <c r="A110" s="26">
        <v>95</v>
      </c>
      <c r="B110" s="1" t="s">
        <v>321</v>
      </c>
      <c r="C110" s="20" t="s">
        <v>286</v>
      </c>
      <c r="D110" s="20" t="s">
        <v>166</v>
      </c>
      <c r="E110" s="54" t="s">
        <v>260</v>
      </c>
      <c r="F110" s="1" t="s">
        <v>212</v>
      </c>
      <c r="G110" s="1" t="s">
        <v>320</v>
      </c>
      <c r="H110" s="3">
        <v>140000</v>
      </c>
      <c r="I110" s="23">
        <v>29372</v>
      </c>
      <c r="J110" s="23">
        <v>30497</v>
      </c>
    </row>
    <row r="111" spans="1:10">
      <c r="A111" s="26">
        <v>50</v>
      </c>
      <c r="B111" s="1" t="s">
        <v>479</v>
      </c>
      <c r="C111" s="20" t="s">
        <v>286</v>
      </c>
      <c r="D111" s="20" t="s">
        <v>166</v>
      </c>
      <c r="E111" s="54" t="s">
        <v>260</v>
      </c>
      <c r="F111" s="1" t="s">
        <v>68</v>
      </c>
      <c r="G111" s="1" t="s">
        <v>179</v>
      </c>
      <c r="H111" s="3">
        <v>138483</v>
      </c>
      <c r="I111" s="23">
        <v>27210</v>
      </c>
      <c r="J111" s="23">
        <v>27574</v>
      </c>
    </row>
    <row r="112" spans="1:10">
      <c r="A112" s="26">
        <v>103</v>
      </c>
      <c r="B112" s="1" t="s">
        <v>324</v>
      </c>
      <c r="C112" s="20" t="s">
        <v>286</v>
      </c>
      <c r="D112" s="20" t="s">
        <v>166</v>
      </c>
      <c r="E112" s="54" t="s">
        <v>260</v>
      </c>
      <c r="F112" s="1" t="s">
        <v>180</v>
      </c>
      <c r="G112" s="1" t="s">
        <v>320</v>
      </c>
      <c r="H112" s="3">
        <v>132000</v>
      </c>
      <c r="I112" s="23">
        <v>29737</v>
      </c>
      <c r="J112" s="23">
        <v>30863</v>
      </c>
    </row>
    <row r="113" spans="1:10" ht="14.25" customHeight="1">
      <c r="A113" s="26">
        <v>125</v>
      </c>
      <c r="B113" s="1" t="s">
        <v>197</v>
      </c>
      <c r="C113" s="20" t="s">
        <v>266</v>
      </c>
      <c r="D113" s="20" t="s">
        <v>266</v>
      </c>
      <c r="E113" s="54" t="s">
        <v>260</v>
      </c>
      <c r="F113" s="1" t="s">
        <v>191</v>
      </c>
      <c r="G113" s="1" t="s">
        <v>198</v>
      </c>
      <c r="H113" s="3">
        <v>120000</v>
      </c>
      <c r="I113" s="23">
        <v>32294</v>
      </c>
      <c r="J113" s="23">
        <v>32689</v>
      </c>
    </row>
    <row r="114" spans="1:10" ht="14.25" customHeight="1">
      <c r="A114" s="26">
        <v>169</v>
      </c>
      <c r="B114" s="1" t="s">
        <v>420</v>
      </c>
      <c r="C114" s="20" t="s">
        <v>266</v>
      </c>
      <c r="D114" s="20" t="s">
        <v>266</v>
      </c>
      <c r="E114" s="54" t="s">
        <v>260</v>
      </c>
      <c r="F114" s="1" t="s">
        <v>191</v>
      </c>
      <c r="G114" s="1" t="s">
        <v>421</v>
      </c>
      <c r="H114" s="3">
        <v>120000</v>
      </c>
      <c r="I114" s="23">
        <v>36068</v>
      </c>
      <c r="J114" s="23">
        <v>36799</v>
      </c>
    </row>
    <row r="115" spans="1:10" ht="14.25" customHeight="1">
      <c r="A115" s="26">
        <v>123</v>
      </c>
      <c r="B115" s="1" t="s">
        <v>193</v>
      </c>
      <c r="C115" s="20" t="s">
        <v>266</v>
      </c>
      <c r="D115" s="20" t="s">
        <v>266</v>
      </c>
      <c r="E115" s="54" t="s">
        <v>260</v>
      </c>
      <c r="F115" s="1" t="s">
        <v>191</v>
      </c>
      <c r="G115" s="1" t="s">
        <v>194</v>
      </c>
      <c r="H115" s="3">
        <v>110000</v>
      </c>
      <c r="I115" s="23">
        <v>31412</v>
      </c>
      <c r="J115" s="23">
        <v>31746</v>
      </c>
    </row>
    <row r="116" spans="1:10" ht="14.25" customHeight="1">
      <c r="A116" s="26">
        <v>60</v>
      </c>
      <c r="B116" s="1" t="s">
        <v>207</v>
      </c>
      <c r="C116" s="20" t="s">
        <v>286</v>
      </c>
      <c r="D116" s="20" t="s">
        <v>166</v>
      </c>
      <c r="E116" s="54" t="s">
        <v>260</v>
      </c>
      <c r="F116" s="1" t="s">
        <v>303</v>
      </c>
      <c r="G116" s="1" t="s">
        <v>208</v>
      </c>
      <c r="H116" s="3">
        <v>102000</v>
      </c>
      <c r="I116" s="23">
        <v>27676</v>
      </c>
      <c r="J116" s="23">
        <v>28063</v>
      </c>
    </row>
    <row r="117" spans="1:10" ht="14.25" customHeight="1">
      <c r="A117" s="26">
        <v>113</v>
      </c>
      <c r="B117" s="1" t="s">
        <v>189</v>
      </c>
      <c r="C117" s="20" t="s">
        <v>266</v>
      </c>
      <c r="D117" s="20" t="s">
        <v>266</v>
      </c>
      <c r="E117" s="54" t="s">
        <v>260</v>
      </c>
      <c r="F117" s="1" t="s">
        <v>175</v>
      </c>
      <c r="G117" s="1" t="s">
        <v>190</v>
      </c>
      <c r="H117" s="3">
        <v>88900</v>
      </c>
      <c r="I117" s="23">
        <v>30681</v>
      </c>
      <c r="J117" s="23">
        <v>31016</v>
      </c>
    </row>
    <row r="118" spans="1:10">
      <c r="A118" s="26">
        <v>101</v>
      </c>
      <c r="B118" s="1" t="s">
        <v>359</v>
      </c>
      <c r="C118" s="20" t="s">
        <v>333</v>
      </c>
      <c r="D118" s="20" t="s">
        <v>424</v>
      </c>
      <c r="E118" s="54" t="s">
        <v>260</v>
      </c>
      <c r="F118" s="1" t="s">
        <v>360</v>
      </c>
      <c r="H118" s="3">
        <v>69000</v>
      </c>
      <c r="I118" s="23">
        <v>29645</v>
      </c>
      <c r="J118" s="23">
        <v>29829</v>
      </c>
    </row>
    <row r="119" spans="1:10" ht="14.25" customHeight="1">
      <c r="A119" s="26">
        <v>118</v>
      </c>
      <c r="B119" s="1" t="s">
        <v>310</v>
      </c>
      <c r="C119" s="20" t="s">
        <v>266</v>
      </c>
      <c r="D119" s="20" t="s">
        <v>266</v>
      </c>
      <c r="E119" s="54" t="s">
        <v>260</v>
      </c>
      <c r="F119" s="1" t="s">
        <v>191</v>
      </c>
      <c r="G119" s="1" t="s">
        <v>192</v>
      </c>
      <c r="H119" s="3">
        <v>61245</v>
      </c>
      <c r="I119" s="23">
        <v>31106</v>
      </c>
      <c r="J119" s="23">
        <v>31167</v>
      </c>
    </row>
    <row r="120" spans="1:10" ht="14.25" customHeight="1">
      <c r="A120" s="26">
        <v>52</v>
      </c>
      <c r="B120" s="1" t="s">
        <v>481</v>
      </c>
      <c r="C120" s="20" t="s">
        <v>286</v>
      </c>
      <c r="D120" s="20" t="s">
        <v>166</v>
      </c>
      <c r="E120" s="54" t="s">
        <v>260</v>
      </c>
      <c r="F120" s="1" t="s">
        <v>68</v>
      </c>
      <c r="G120" s="1" t="s">
        <v>182</v>
      </c>
      <c r="H120" s="3">
        <v>54496</v>
      </c>
      <c r="I120" s="23">
        <v>27302</v>
      </c>
      <c r="J120" s="23">
        <v>27758</v>
      </c>
    </row>
    <row r="121" spans="1:10">
      <c r="A121" s="26">
        <v>94</v>
      </c>
      <c r="B121" s="1" t="s">
        <v>37</v>
      </c>
      <c r="C121" s="20" t="s">
        <v>266</v>
      </c>
      <c r="D121" s="20" t="s">
        <v>266</v>
      </c>
      <c r="E121" s="54" t="s">
        <v>260</v>
      </c>
      <c r="F121" s="1" t="s">
        <v>175</v>
      </c>
      <c r="G121" s="1" t="s">
        <v>38</v>
      </c>
      <c r="H121" s="3">
        <v>50807</v>
      </c>
      <c r="I121" s="23">
        <v>29433</v>
      </c>
      <c r="J121" s="23">
        <v>29525</v>
      </c>
    </row>
    <row r="122" spans="1:10" ht="14.25" customHeight="1">
      <c r="A122" s="26">
        <v>124</v>
      </c>
      <c r="B122" s="1" t="s">
        <v>58</v>
      </c>
      <c r="C122" s="20" t="s">
        <v>286</v>
      </c>
      <c r="D122" s="20" t="s">
        <v>166</v>
      </c>
      <c r="E122" s="54" t="s">
        <v>260</v>
      </c>
      <c r="F122" s="1" t="s">
        <v>180</v>
      </c>
      <c r="G122" s="1" t="s">
        <v>59</v>
      </c>
      <c r="H122" s="3">
        <v>47000</v>
      </c>
      <c r="I122" s="23">
        <v>31897</v>
      </c>
      <c r="J122" s="23">
        <v>32050</v>
      </c>
    </row>
    <row r="123" spans="1:10" ht="14.25" customHeight="1">
      <c r="A123" s="26">
        <v>42</v>
      </c>
      <c r="B123" s="1" t="s">
        <v>478</v>
      </c>
      <c r="C123" s="20" t="s">
        <v>286</v>
      </c>
      <c r="D123" s="20" t="s">
        <v>166</v>
      </c>
      <c r="E123" s="54" t="s">
        <v>260</v>
      </c>
      <c r="F123" s="1" t="s">
        <v>68</v>
      </c>
      <c r="G123" s="1" t="s">
        <v>69</v>
      </c>
      <c r="H123" s="3">
        <v>44756</v>
      </c>
      <c r="I123" s="23">
        <v>26925</v>
      </c>
      <c r="J123" s="23">
        <v>27544</v>
      </c>
    </row>
    <row r="124" spans="1:10" ht="14.25" customHeight="1">
      <c r="A124" s="26">
        <v>147</v>
      </c>
      <c r="B124" s="1" t="s">
        <v>203</v>
      </c>
      <c r="C124" s="20" t="s">
        <v>266</v>
      </c>
      <c r="D124" s="20" t="s">
        <v>266</v>
      </c>
      <c r="E124" s="54" t="s">
        <v>260</v>
      </c>
      <c r="F124" s="1" t="s">
        <v>204</v>
      </c>
      <c r="G124" s="1" t="s">
        <v>205</v>
      </c>
      <c r="H124" s="3">
        <v>43810</v>
      </c>
      <c r="I124" s="23">
        <v>33755</v>
      </c>
      <c r="J124" s="23">
        <v>34850</v>
      </c>
    </row>
    <row r="125" spans="1:10" ht="14.25" customHeight="1">
      <c r="A125" s="26">
        <v>144</v>
      </c>
      <c r="B125" s="1" t="s">
        <v>94</v>
      </c>
      <c r="C125" s="20" t="s">
        <v>266</v>
      </c>
      <c r="D125" s="20" t="s">
        <v>266</v>
      </c>
      <c r="E125" s="54" t="s">
        <v>260</v>
      </c>
      <c r="F125" s="1" t="s">
        <v>204</v>
      </c>
      <c r="G125" s="1" t="s">
        <v>95</v>
      </c>
      <c r="H125" s="3">
        <v>43700</v>
      </c>
      <c r="I125" s="23">
        <v>33755</v>
      </c>
      <c r="J125" s="23">
        <v>34393</v>
      </c>
    </row>
    <row r="126" spans="1:10" ht="14.25" customHeight="1">
      <c r="A126" s="26">
        <v>117</v>
      </c>
      <c r="B126" s="1" t="s">
        <v>62</v>
      </c>
      <c r="C126" s="20" t="s">
        <v>266</v>
      </c>
      <c r="D126" s="20" t="s">
        <v>266</v>
      </c>
      <c r="E126" s="54" t="s">
        <v>260</v>
      </c>
      <c r="F126" s="1" t="s">
        <v>175</v>
      </c>
      <c r="G126" s="1" t="s">
        <v>63</v>
      </c>
      <c r="H126" s="3">
        <v>43400</v>
      </c>
      <c r="I126" s="23">
        <v>30467</v>
      </c>
      <c r="J126" s="23">
        <v>31624</v>
      </c>
    </row>
    <row r="127" spans="1:10" ht="14.25" customHeight="1">
      <c r="A127" s="26">
        <v>114</v>
      </c>
      <c r="B127" s="1" t="s">
        <v>300</v>
      </c>
      <c r="C127" s="20" t="s">
        <v>266</v>
      </c>
      <c r="D127" s="20" t="s">
        <v>266</v>
      </c>
      <c r="E127" s="54" t="s">
        <v>260</v>
      </c>
      <c r="F127" s="1" t="s">
        <v>175</v>
      </c>
      <c r="G127" s="1" t="s">
        <v>301</v>
      </c>
      <c r="H127" s="3">
        <v>41500</v>
      </c>
      <c r="I127" s="23">
        <v>31198</v>
      </c>
      <c r="J127" s="23">
        <v>31381</v>
      </c>
    </row>
    <row r="128" spans="1:10" ht="14.25" customHeight="1">
      <c r="A128" s="26">
        <v>116</v>
      </c>
      <c r="B128" s="1" t="s">
        <v>309</v>
      </c>
      <c r="C128" s="20" t="s">
        <v>266</v>
      </c>
      <c r="D128" s="20" t="s">
        <v>266</v>
      </c>
      <c r="E128" s="54" t="s">
        <v>260</v>
      </c>
      <c r="F128" s="1" t="s">
        <v>302</v>
      </c>
      <c r="H128" s="3">
        <v>41000</v>
      </c>
      <c r="I128" s="23">
        <v>30467</v>
      </c>
      <c r="J128" s="23">
        <v>30589</v>
      </c>
    </row>
    <row r="129" spans="1:10" ht="14.25" customHeight="1">
      <c r="A129" s="26">
        <v>162</v>
      </c>
      <c r="B129" s="1" t="s">
        <v>415</v>
      </c>
      <c r="C129" s="20" t="s">
        <v>266</v>
      </c>
      <c r="D129" s="20" t="s">
        <v>266</v>
      </c>
      <c r="E129" s="54" t="s">
        <v>260</v>
      </c>
      <c r="F129" s="1" t="s">
        <v>191</v>
      </c>
      <c r="G129" s="1" t="s">
        <v>416</v>
      </c>
      <c r="H129" s="3">
        <v>40000</v>
      </c>
      <c r="I129" s="23">
        <v>35064</v>
      </c>
      <c r="J129" s="23">
        <v>36219</v>
      </c>
    </row>
    <row r="130" spans="1:10" ht="14.25" customHeight="1">
      <c r="A130" s="26">
        <v>161</v>
      </c>
      <c r="B130" s="1" t="s">
        <v>315</v>
      </c>
      <c r="C130" s="20" t="s">
        <v>266</v>
      </c>
      <c r="D130" s="20" t="s">
        <v>266</v>
      </c>
      <c r="E130" s="54" t="s">
        <v>260</v>
      </c>
      <c r="F130" s="1" t="s">
        <v>201</v>
      </c>
      <c r="G130" s="1" t="s">
        <v>414</v>
      </c>
      <c r="H130" s="3">
        <v>40000</v>
      </c>
      <c r="I130" s="23">
        <v>35064</v>
      </c>
      <c r="J130" s="23">
        <v>35399</v>
      </c>
    </row>
    <row r="131" spans="1:10" ht="14.25" customHeight="1">
      <c r="A131" s="26">
        <v>61</v>
      </c>
      <c r="B131" s="1" t="s">
        <v>209</v>
      </c>
      <c r="C131" s="20" t="s">
        <v>286</v>
      </c>
      <c r="D131" s="20" t="s">
        <v>166</v>
      </c>
      <c r="E131" s="54" t="s">
        <v>260</v>
      </c>
      <c r="F131" s="1" t="s">
        <v>303</v>
      </c>
      <c r="G131" s="1" t="s">
        <v>210</v>
      </c>
      <c r="H131" s="3">
        <v>39678</v>
      </c>
      <c r="I131" s="23">
        <v>27698</v>
      </c>
      <c r="J131" s="23">
        <v>28158</v>
      </c>
    </row>
    <row r="132" spans="1:10" ht="14.25" customHeight="1">
      <c r="A132" s="26">
        <v>59</v>
      </c>
      <c r="B132" s="1" t="s">
        <v>289</v>
      </c>
      <c r="C132" s="20" t="s">
        <v>286</v>
      </c>
      <c r="D132" s="20" t="s">
        <v>166</v>
      </c>
      <c r="E132" s="54" t="s">
        <v>260</v>
      </c>
      <c r="F132" s="1" t="s">
        <v>307</v>
      </c>
      <c r="G132" s="1" t="s">
        <v>206</v>
      </c>
      <c r="H132" s="3">
        <v>36000</v>
      </c>
      <c r="I132" s="23">
        <v>27637</v>
      </c>
      <c r="J132" s="23">
        <v>27910</v>
      </c>
    </row>
    <row r="133" spans="1:10" ht="14.25" customHeight="1">
      <c r="A133" s="26">
        <v>143</v>
      </c>
      <c r="B133" s="1" t="s">
        <v>107</v>
      </c>
      <c r="C133" s="20" t="s">
        <v>286</v>
      </c>
      <c r="D133" s="20" t="s">
        <v>166</v>
      </c>
      <c r="E133" s="54" t="s">
        <v>260</v>
      </c>
      <c r="F133" s="1" t="s">
        <v>108</v>
      </c>
      <c r="G133" s="1" t="s">
        <v>109</v>
      </c>
      <c r="H133" s="3">
        <v>35000</v>
      </c>
      <c r="I133" s="23">
        <v>33847.09375</v>
      </c>
      <c r="J133" s="23">
        <v>34423.030613425923</v>
      </c>
    </row>
    <row r="134" spans="1:10">
      <c r="A134" s="26">
        <v>37</v>
      </c>
      <c r="B134" s="1" t="s">
        <v>463</v>
      </c>
      <c r="C134" s="20" t="s">
        <v>266</v>
      </c>
      <c r="D134" s="20" t="s">
        <v>266</v>
      </c>
      <c r="E134" s="54" t="s">
        <v>260</v>
      </c>
      <c r="F134" s="1" t="s">
        <v>271</v>
      </c>
      <c r="G134" s="1" t="s">
        <v>464</v>
      </c>
      <c r="H134" s="3">
        <v>35000</v>
      </c>
      <c r="I134" s="23">
        <v>26511</v>
      </c>
      <c r="J134" s="23">
        <v>26968</v>
      </c>
    </row>
    <row r="135" spans="1:10" ht="14.25" customHeight="1">
      <c r="A135" s="26">
        <v>38</v>
      </c>
      <c r="B135" s="1" t="s">
        <v>274</v>
      </c>
      <c r="C135" s="20" t="s">
        <v>266</v>
      </c>
      <c r="D135" s="20" t="s">
        <v>266</v>
      </c>
      <c r="E135" s="54" t="s">
        <v>260</v>
      </c>
      <c r="F135" s="1" t="s">
        <v>271</v>
      </c>
      <c r="G135" s="1" t="s">
        <v>275</v>
      </c>
      <c r="H135" s="3">
        <v>33750</v>
      </c>
      <c r="I135" s="23">
        <v>26633</v>
      </c>
      <c r="J135" s="23">
        <v>26723</v>
      </c>
    </row>
    <row r="136" spans="1:10" ht="14.25" customHeight="1">
      <c r="A136" s="26">
        <v>122</v>
      </c>
      <c r="B136" s="1" t="s">
        <v>247</v>
      </c>
      <c r="C136" s="20" t="s">
        <v>330</v>
      </c>
      <c r="D136" s="20" t="s">
        <v>424</v>
      </c>
      <c r="E136" s="54" t="s">
        <v>260</v>
      </c>
      <c r="F136" s="1" t="s">
        <v>134</v>
      </c>
      <c r="H136" s="3">
        <v>30000</v>
      </c>
      <c r="I136" s="23">
        <v>31624</v>
      </c>
      <c r="J136" s="23">
        <v>31836</v>
      </c>
    </row>
    <row r="137" spans="1:10" ht="14.25" customHeight="1">
      <c r="A137" s="26">
        <v>138</v>
      </c>
      <c r="B137" s="1" t="s">
        <v>413</v>
      </c>
      <c r="C137" s="20" t="s">
        <v>266</v>
      </c>
      <c r="D137" s="20" t="s">
        <v>266</v>
      </c>
      <c r="E137" s="54" t="s">
        <v>260</v>
      </c>
      <c r="F137" s="1" t="s">
        <v>201</v>
      </c>
      <c r="G137" s="1" t="s">
        <v>202</v>
      </c>
      <c r="H137" s="3">
        <v>28000</v>
      </c>
      <c r="I137" s="23">
        <v>33481</v>
      </c>
      <c r="J137" s="23">
        <v>33603</v>
      </c>
    </row>
    <row r="138" spans="1:10" ht="14.25" customHeight="1">
      <c r="A138" s="26">
        <v>157</v>
      </c>
      <c r="B138" s="1" t="s">
        <v>370</v>
      </c>
      <c r="C138" s="20" t="s">
        <v>363</v>
      </c>
      <c r="D138" s="20" t="s">
        <v>424</v>
      </c>
      <c r="E138" s="54" t="s">
        <v>260</v>
      </c>
      <c r="F138" s="1" t="s">
        <v>231</v>
      </c>
      <c r="H138" s="3">
        <v>27977</v>
      </c>
      <c r="I138" s="23">
        <v>34880</v>
      </c>
      <c r="J138" s="23">
        <v>35064</v>
      </c>
    </row>
    <row r="139" spans="1:10" ht="14.25" customHeight="1">
      <c r="A139" s="26">
        <v>79</v>
      </c>
      <c r="B139" s="1" t="s">
        <v>382</v>
      </c>
      <c r="C139" s="20" t="s">
        <v>266</v>
      </c>
      <c r="D139" s="20" t="s">
        <v>266</v>
      </c>
      <c r="E139" s="54" t="s">
        <v>260</v>
      </c>
      <c r="F139" s="1" t="s">
        <v>145</v>
      </c>
      <c r="G139" s="2">
        <v>40038</v>
      </c>
      <c r="H139" s="3">
        <v>27375</v>
      </c>
      <c r="I139" s="23">
        <v>28337</v>
      </c>
      <c r="J139" s="23">
        <v>28521</v>
      </c>
    </row>
    <row r="140" spans="1:10" ht="14.25" customHeight="1">
      <c r="A140" s="26">
        <v>75</v>
      </c>
      <c r="B140" s="1" t="s">
        <v>288</v>
      </c>
      <c r="C140" s="20" t="s">
        <v>286</v>
      </c>
      <c r="D140" s="20" t="s">
        <v>166</v>
      </c>
      <c r="E140" s="54" t="s">
        <v>260</v>
      </c>
      <c r="F140" s="1" t="s">
        <v>303</v>
      </c>
      <c r="G140" s="1" t="s">
        <v>97</v>
      </c>
      <c r="H140" s="3">
        <v>26769</v>
      </c>
      <c r="I140" s="23">
        <v>28125</v>
      </c>
      <c r="J140" s="23">
        <v>28459</v>
      </c>
    </row>
    <row r="141" spans="1:10" ht="14.25" customHeight="1">
      <c r="A141" s="26">
        <v>56</v>
      </c>
      <c r="B141" s="1" t="s">
        <v>287</v>
      </c>
      <c r="C141" s="20" t="s">
        <v>286</v>
      </c>
      <c r="D141" s="20" t="s">
        <v>166</v>
      </c>
      <c r="E141" s="54" t="s">
        <v>260</v>
      </c>
      <c r="F141" s="1" t="s">
        <v>303</v>
      </c>
      <c r="G141" s="1" t="s">
        <v>97</v>
      </c>
      <c r="H141" s="3">
        <v>26589</v>
      </c>
      <c r="I141" s="23">
        <v>27394</v>
      </c>
      <c r="J141" s="23">
        <v>27728</v>
      </c>
    </row>
    <row r="142" spans="1:10" ht="14.25" customHeight="1">
      <c r="A142" s="26">
        <v>93</v>
      </c>
      <c r="B142" s="1" t="s">
        <v>519</v>
      </c>
      <c r="C142" s="20" t="s">
        <v>333</v>
      </c>
      <c r="D142" s="52" t="s">
        <v>424</v>
      </c>
      <c r="E142" s="60" t="s">
        <v>260</v>
      </c>
      <c r="F142" s="2" t="s">
        <v>439</v>
      </c>
      <c r="H142" s="3">
        <v>26000</v>
      </c>
      <c r="I142" s="23">
        <v>29433</v>
      </c>
      <c r="J142" s="23">
        <v>29798</v>
      </c>
    </row>
    <row r="143" spans="1:10" ht="14.25" customHeight="1">
      <c r="A143" s="26">
        <v>125</v>
      </c>
      <c r="B143" s="1" t="s">
        <v>195</v>
      </c>
      <c r="C143" s="20" t="s">
        <v>266</v>
      </c>
      <c r="D143" s="20" t="s">
        <v>266</v>
      </c>
      <c r="E143" s="54" t="s">
        <v>260</v>
      </c>
      <c r="F143" s="1" t="s">
        <v>191</v>
      </c>
      <c r="G143" s="1" t="s">
        <v>196</v>
      </c>
      <c r="H143" s="3">
        <v>24300</v>
      </c>
      <c r="I143" s="23">
        <v>31958</v>
      </c>
      <c r="J143" s="23">
        <v>32081</v>
      </c>
    </row>
    <row r="144" spans="1:10" ht="14.25" customHeight="1">
      <c r="A144" s="26">
        <v>107</v>
      </c>
      <c r="B144" s="1" t="s">
        <v>42</v>
      </c>
      <c r="C144" s="20" t="s">
        <v>266</v>
      </c>
      <c r="D144" s="20" t="s">
        <v>266</v>
      </c>
      <c r="E144" s="54" t="s">
        <v>260</v>
      </c>
      <c r="F144" s="1" t="s">
        <v>175</v>
      </c>
      <c r="G144" s="1" t="s">
        <v>176</v>
      </c>
      <c r="H144" s="3">
        <v>24200</v>
      </c>
      <c r="I144" s="23">
        <v>29859</v>
      </c>
      <c r="J144" s="23">
        <v>29951</v>
      </c>
    </row>
    <row r="145" spans="1:10" ht="14.25" customHeight="1">
      <c r="A145" s="26">
        <v>33</v>
      </c>
      <c r="B145" s="1" t="s">
        <v>267</v>
      </c>
      <c r="C145" s="20" t="s">
        <v>266</v>
      </c>
      <c r="D145" s="20" t="s">
        <v>266</v>
      </c>
      <c r="E145" s="54" t="s">
        <v>260</v>
      </c>
      <c r="F145" s="1" t="s">
        <v>268</v>
      </c>
      <c r="G145" s="1" t="s">
        <v>269</v>
      </c>
      <c r="H145" s="3">
        <v>24000</v>
      </c>
      <c r="I145" s="23">
        <v>26206</v>
      </c>
      <c r="J145" s="23">
        <v>26389</v>
      </c>
    </row>
    <row r="146" spans="1:10" ht="14.25" customHeight="1">
      <c r="A146" s="26">
        <v>154</v>
      </c>
      <c r="B146" s="1" t="s">
        <v>314</v>
      </c>
      <c r="C146" s="20" t="s">
        <v>266</v>
      </c>
      <c r="D146" s="20" t="s">
        <v>266</v>
      </c>
      <c r="E146" s="54" t="s">
        <v>260</v>
      </c>
      <c r="F146" s="1" t="s">
        <v>204</v>
      </c>
      <c r="G146" s="1" t="s">
        <v>311</v>
      </c>
      <c r="H146" s="3">
        <v>23810</v>
      </c>
      <c r="I146" s="23">
        <v>34485</v>
      </c>
      <c r="J146" s="23">
        <v>36038</v>
      </c>
    </row>
    <row r="147" spans="1:10" ht="14.25" customHeight="1">
      <c r="A147" s="26">
        <v>166</v>
      </c>
      <c r="B147" s="1" t="s">
        <v>417</v>
      </c>
      <c r="C147" s="20" t="s">
        <v>266</v>
      </c>
      <c r="D147" s="20" t="s">
        <v>266</v>
      </c>
      <c r="E147" s="54" t="s">
        <v>260</v>
      </c>
      <c r="F147" s="1" t="s">
        <v>418</v>
      </c>
      <c r="G147" s="1" t="s">
        <v>419</v>
      </c>
      <c r="H147" s="3">
        <v>23000</v>
      </c>
      <c r="I147" s="23">
        <v>35430</v>
      </c>
      <c r="J147" s="23">
        <v>36007</v>
      </c>
    </row>
    <row r="148" spans="1:10" ht="14.25" customHeight="1">
      <c r="A148" s="26">
        <v>23</v>
      </c>
      <c r="B148" s="1" t="s">
        <v>466</v>
      </c>
      <c r="C148" s="20" t="s">
        <v>330</v>
      </c>
      <c r="D148" s="20" t="s">
        <v>424</v>
      </c>
      <c r="E148" s="54" t="s">
        <v>260</v>
      </c>
      <c r="F148" s="1" t="s">
        <v>123</v>
      </c>
      <c r="H148" s="3">
        <v>20000</v>
      </c>
      <c r="I148" s="23">
        <v>25599</v>
      </c>
      <c r="J148" s="23">
        <v>25811</v>
      </c>
    </row>
    <row r="149" spans="1:10">
      <c r="A149" s="26">
        <v>73</v>
      </c>
      <c r="B149" s="1" t="s">
        <v>211</v>
      </c>
      <c r="C149" s="20" t="s">
        <v>286</v>
      </c>
      <c r="D149" s="20" t="s">
        <v>166</v>
      </c>
      <c r="E149" s="54" t="s">
        <v>260</v>
      </c>
      <c r="F149" s="1" t="s">
        <v>212</v>
      </c>
      <c r="G149" s="1" t="s">
        <v>213</v>
      </c>
      <c r="H149" s="3">
        <v>19544</v>
      </c>
      <c r="I149" s="23">
        <v>28017</v>
      </c>
      <c r="J149" s="23">
        <v>28398</v>
      </c>
    </row>
    <row r="150" spans="1:10" ht="14.25" customHeight="1">
      <c r="A150" s="26">
        <v>156</v>
      </c>
      <c r="B150" s="1" t="s">
        <v>312</v>
      </c>
      <c r="C150" s="20" t="s">
        <v>266</v>
      </c>
      <c r="D150" s="20" t="s">
        <v>266</v>
      </c>
      <c r="E150" s="54" t="s">
        <v>260</v>
      </c>
      <c r="F150" s="1" t="s">
        <v>204</v>
      </c>
      <c r="G150" s="1" t="s">
        <v>313</v>
      </c>
      <c r="H150" s="3">
        <v>19000</v>
      </c>
      <c r="I150" s="23">
        <v>34699</v>
      </c>
      <c r="J150" s="23">
        <v>35033</v>
      </c>
    </row>
    <row r="151" spans="1:10">
      <c r="A151" s="26">
        <v>82</v>
      </c>
      <c r="B151" s="1" t="s">
        <v>385</v>
      </c>
      <c r="C151" s="20" t="s">
        <v>266</v>
      </c>
      <c r="D151" s="20" t="s">
        <v>266</v>
      </c>
      <c r="E151" s="54" t="s">
        <v>260</v>
      </c>
      <c r="F151" s="1" t="s">
        <v>271</v>
      </c>
      <c r="G151" s="1" t="s">
        <v>152</v>
      </c>
      <c r="H151" s="3">
        <v>16446</v>
      </c>
      <c r="I151" s="23">
        <v>28794</v>
      </c>
      <c r="J151" s="23">
        <v>28914</v>
      </c>
    </row>
    <row r="152" spans="1:10" ht="14.25" customHeight="1">
      <c r="A152" s="26">
        <v>44</v>
      </c>
      <c r="B152" s="1" t="s">
        <v>65</v>
      </c>
      <c r="C152" s="20" t="s">
        <v>286</v>
      </c>
      <c r="D152" s="20" t="s">
        <v>166</v>
      </c>
      <c r="E152" s="54" t="s">
        <v>260</v>
      </c>
      <c r="F152" s="1" t="s">
        <v>66</v>
      </c>
      <c r="G152" s="1" t="s">
        <v>67</v>
      </c>
      <c r="H152" s="3">
        <v>16000</v>
      </c>
      <c r="I152" s="23">
        <v>26937</v>
      </c>
      <c r="J152" s="23">
        <v>27301</v>
      </c>
    </row>
    <row r="153" spans="1:10" ht="14.25" customHeight="1">
      <c r="A153" s="26">
        <v>92</v>
      </c>
      <c r="B153" s="1" t="s">
        <v>356</v>
      </c>
      <c r="C153" s="20" t="s">
        <v>330</v>
      </c>
      <c r="D153" s="20" t="s">
        <v>424</v>
      </c>
      <c r="E153" s="54" t="s">
        <v>260</v>
      </c>
      <c r="F153" s="1" t="s">
        <v>357</v>
      </c>
      <c r="H153" s="3">
        <v>15750</v>
      </c>
      <c r="I153" s="23">
        <v>29433</v>
      </c>
      <c r="J153" s="23">
        <v>30224</v>
      </c>
    </row>
    <row r="154" spans="1:10">
      <c r="A154" s="26">
        <v>145</v>
      </c>
      <c r="B154" s="1" t="s">
        <v>370</v>
      </c>
      <c r="C154" s="20" t="s">
        <v>363</v>
      </c>
      <c r="D154" s="20" t="s">
        <v>424</v>
      </c>
      <c r="E154" s="54" t="s">
        <v>260</v>
      </c>
      <c r="F154" s="1" t="s">
        <v>231</v>
      </c>
      <c r="H154" s="3">
        <v>15150</v>
      </c>
      <c r="I154" s="23">
        <v>34150</v>
      </c>
      <c r="J154" s="23">
        <v>34911</v>
      </c>
    </row>
    <row r="155" spans="1:10" ht="14.25" customHeight="1">
      <c r="A155" s="26">
        <v>40</v>
      </c>
      <c r="B155" s="1" t="s">
        <v>52</v>
      </c>
      <c r="C155" s="20" t="s">
        <v>286</v>
      </c>
      <c r="D155" s="20" t="s">
        <v>166</v>
      </c>
      <c r="E155" s="54" t="s">
        <v>260</v>
      </c>
      <c r="F155" s="1" t="s">
        <v>53</v>
      </c>
      <c r="G155" s="1" t="s">
        <v>64</v>
      </c>
      <c r="H155" s="3">
        <v>14989</v>
      </c>
      <c r="I155" s="23">
        <v>26784</v>
      </c>
      <c r="J155" s="23">
        <v>26967</v>
      </c>
    </row>
    <row r="156" spans="1:10" ht="14.25" customHeight="1">
      <c r="A156" s="26">
        <v>45</v>
      </c>
      <c r="B156" s="1" t="s">
        <v>171</v>
      </c>
      <c r="C156" s="20" t="s">
        <v>266</v>
      </c>
      <c r="D156" s="20" t="s">
        <v>266</v>
      </c>
      <c r="E156" s="54" t="s">
        <v>260</v>
      </c>
      <c r="F156" s="1" t="s">
        <v>271</v>
      </c>
      <c r="G156" s="1" t="s">
        <v>172</v>
      </c>
      <c r="H156" s="3">
        <v>13000</v>
      </c>
      <c r="I156" s="23">
        <v>26664</v>
      </c>
      <c r="J156" s="23">
        <v>27728</v>
      </c>
    </row>
    <row r="157" spans="1:10" ht="14.25" customHeight="1">
      <c r="A157" s="26">
        <v>37</v>
      </c>
      <c r="B157" s="1" t="s">
        <v>140</v>
      </c>
      <c r="C157" s="20" t="s">
        <v>266</v>
      </c>
      <c r="D157" s="20" t="s">
        <v>266</v>
      </c>
      <c r="E157" s="54" t="s">
        <v>260</v>
      </c>
      <c r="F157" s="1" t="s">
        <v>271</v>
      </c>
      <c r="G157" s="1" t="s">
        <v>465</v>
      </c>
      <c r="H157" s="3">
        <v>11730</v>
      </c>
      <c r="I157" s="23">
        <v>27394</v>
      </c>
      <c r="J157" s="23">
        <v>27575</v>
      </c>
    </row>
    <row r="158" spans="1:10" ht="14.25" customHeight="1">
      <c r="A158" s="26">
        <v>63</v>
      </c>
      <c r="B158" s="1" t="s">
        <v>141</v>
      </c>
      <c r="C158" s="20" t="s">
        <v>266</v>
      </c>
      <c r="D158" s="20" t="s">
        <v>266</v>
      </c>
      <c r="E158" s="54" t="s">
        <v>260</v>
      </c>
      <c r="F158" s="1" t="s">
        <v>142</v>
      </c>
      <c r="G158" s="1" t="s">
        <v>143</v>
      </c>
      <c r="H158" s="3">
        <v>10500</v>
      </c>
      <c r="I158" s="23">
        <v>27742</v>
      </c>
      <c r="J158" s="23">
        <v>27833</v>
      </c>
    </row>
    <row r="159" spans="1:10" ht="14.25" customHeight="1">
      <c r="A159" s="26">
        <v>81</v>
      </c>
      <c r="B159" s="1" t="s">
        <v>383</v>
      </c>
      <c r="C159" s="20" t="s">
        <v>266</v>
      </c>
      <c r="D159" s="20" t="s">
        <v>266</v>
      </c>
      <c r="E159" s="54" t="s">
        <v>260</v>
      </c>
      <c r="F159" s="1" t="s">
        <v>149</v>
      </c>
      <c r="G159" s="1" t="s">
        <v>150</v>
      </c>
      <c r="H159" s="3">
        <v>10496</v>
      </c>
      <c r="I159" s="23">
        <v>28490</v>
      </c>
      <c r="J159" s="23">
        <v>28702</v>
      </c>
    </row>
    <row r="160" spans="1:10" ht="14.25" customHeight="1">
      <c r="A160" s="26">
        <v>43</v>
      </c>
      <c r="B160" s="1" t="s">
        <v>232</v>
      </c>
      <c r="C160" s="20" t="s">
        <v>330</v>
      </c>
      <c r="D160" s="20" t="s">
        <v>424</v>
      </c>
      <c r="E160" s="54" t="s">
        <v>260</v>
      </c>
      <c r="F160" s="1" t="s">
        <v>115</v>
      </c>
      <c r="H160" s="3">
        <v>10000</v>
      </c>
      <c r="I160" s="23">
        <v>26723</v>
      </c>
      <c r="J160" s="23">
        <v>26937</v>
      </c>
    </row>
    <row r="161" spans="1:10" ht="14.25" customHeight="1">
      <c r="A161" s="26">
        <v>165</v>
      </c>
      <c r="B161" s="1" t="s">
        <v>396</v>
      </c>
      <c r="C161" s="20" t="s">
        <v>286</v>
      </c>
      <c r="D161" s="20" t="s">
        <v>166</v>
      </c>
      <c r="E161" s="54" t="s">
        <v>260</v>
      </c>
      <c r="F161" s="1" t="s">
        <v>108</v>
      </c>
      <c r="G161" s="1" t="s">
        <v>397</v>
      </c>
      <c r="H161" s="3">
        <v>10000</v>
      </c>
      <c r="I161" s="23">
        <v>35703</v>
      </c>
      <c r="J161" s="23">
        <v>36068</v>
      </c>
    </row>
    <row r="162" spans="1:10" ht="14.25" customHeight="1">
      <c r="A162" s="26">
        <v>46</v>
      </c>
      <c r="B162" s="1" t="s">
        <v>199</v>
      </c>
      <c r="C162" s="20" t="s">
        <v>266</v>
      </c>
      <c r="D162" s="20" t="s">
        <v>266</v>
      </c>
      <c r="E162" s="54" t="s">
        <v>260</v>
      </c>
      <c r="F162" s="1" t="s">
        <v>40</v>
      </c>
      <c r="G162" s="1" t="s">
        <v>200</v>
      </c>
      <c r="H162" s="3">
        <v>10000</v>
      </c>
      <c r="I162" s="23">
        <v>33450</v>
      </c>
      <c r="J162" s="23">
        <v>33755</v>
      </c>
    </row>
    <row r="163" spans="1:10" ht="14.25" customHeight="1">
      <c r="A163" s="26">
        <v>114</v>
      </c>
      <c r="B163" s="1" t="s">
        <v>300</v>
      </c>
      <c r="C163" s="20" t="s">
        <v>266</v>
      </c>
      <c r="D163" s="20" t="s">
        <v>266</v>
      </c>
      <c r="E163" s="54" t="s">
        <v>260</v>
      </c>
      <c r="F163" s="1" t="s">
        <v>175</v>
      </c>
      <c r="G163" s="1" t="s">
        <v>301</v>
      </c>
      <c r="H163" s="3">
        <v>10000</v>
      </c>
      <c r="I163" s="23">
        <v>30436</v>
      </c>
      <c r="J163" s="23">
        <v>30467</v>
      </c>
    </row>
    <row r="164" spans="1:10" ht="14.25" customHeight="1">
      <c r="A164" s="26">
        <v>100</v>
      </c>
      <c r="B164" s="1" t="s">
        <v>39</v>
      </c>
      <c r="C164" s="20" t="s">
        <v>266</v>
      </c>
      <c r="D164" s="20" t="s">
        <v>266</v>
      </c>
      <c r="E164" s="54" t="s">
        <v>260</v>
      </c>
      <c r="F164" s="1" t="s">
        <v>40</v>
      </c>
      <c r="G164" s="1" t="s">
        <v>41</v>
      </c>
      <c r="H164" s="3">
        <v>9965</v>
      </c>
      <c r="I164" s="23">
        <v>29676</v>
      </c>
      <c r="J164" s="23">
        <v>30131</v>
      </c>
    </row>
    <row r="165" spans="1:10" ht="14.25" customHeight="1">
      <c r="A165" s="26">
        <v>73</v>
      </c>
      <c r="B165" s="1" t="s">
        <v>317</v>
      </c>
      <c r="C165" s="20" t="s">
        <v>286</v>
      </c>
      <c r="D165" s="20" t="s">
        <v>166</v>
      </c>
      <c r="E165" s="54" t="s">
        <v>260</v>
      </c>
      <c r="F165" s="1" t="s">
        <v>212</v>
      </c>
      <c r="G165" s="1" t="s">
        <v>318</v>
      </c>
      <c r="H165" s="3">
        <v>8200</v>
      </c>
      <c r="I165" s="23">
        <v>28368</v>
      </c>
      <c r="J165" s="23">
        <v>29098</v>
      </c>
    </row>
    <row r="166" spans="1:10">
      <c r="A166" s="26">
        <v>12</v>
      </c>
      <c r="B166" s="1" t="s">
        <v>394</v>
      </c>
      <c r="C166" s="20" t="s">
        <v>424</v>
      </c>
      <c r="D166" s="52" t="s">
        <v>424</v>
      </c>
      <c r="E166" s="60" t="s">
        <v>260</v>
      </c>
      <c r="F166" s="2" t="s">
        <v>441</v>
      </c>
      <c r="H166" s="3">
        <v>7972</v>
      </c>
      <c r="I166" s="23">
        <v>25293</v>
      </c>
      <c r="J166" s="23">
        <v>26237</v>
      </c>
    </row>
    <row r="167" spans="1:10" ht="14.25" customHeight="1">
      <c r="A167" s="26">
        <v>142</v>
      </c>
      <c r="B167" s="1" t="s">
        <v>161</v>
      </c>
      <c r="C167" s="20" t="s">
        <v>330</v>
      </c>
      <c r="D167" s="20" t="s">
        <v>424</v>
      </c>
      <c r="E167" s="54" t="s">
        <v>260</v>
      </c>
      <c r="F167" s="1" t="s">
        <v>162</v>
      </c>
      <c r="H167" s="3">
        <v>7800</v>
      </c>
      <c r="I167" s="23">
        <v>33724</v>
      </c>
      <c r="J167" s="23">
        <v>34365</v>
      </c>
    </row>
    <row r="168" spans="1:10">
      <c r="A168" s="26">
        <v>36</v>
      </c>
      <c r="B168" s="1" t="s">
        <v>270</v>
      </c>
      <c r="C168" s="20" t="s">
        <v>266</v>
      </c>
      <c r="D168" s="20" t="s">
        <v>266</v>
      </c>
      <c r="E168" s="54" t="s">
        <v>260</v>
      </c>
      <c r="F168" s="1" t="s">
        <v>271</v>
      </c>
      <c r="H168" s="3">
        <v>6890</v>
      </c>
      <c r="I168" s="23">
        <v>26511</v>
      </c>
      <c r="J168" s="23">
        <v>26603</v>
      </c>
    </row>
    <row r="169" spans="1:10" ht="14.25" customHeight="1">
      <c r="A169" s="26">
        <v>46</v>
      </c>
      <c r="B169" s="1" t="s">
        <v>104</v>
      </c>
      <c r="C169" s="20" t="s">
        <v>286</v>
      </c>
      <c r="D169" s="20" t="s">
        <v>166</v>
      </c>
      <c r="E169" s="54" t="s">
        <v>260</v>
      </c>
      <c r="F169" s="1" t="s">
        <v>105</v>
      </c>
      <c r="G169" s="1" t="s">
        <v>106</v>
      </c>
      <c r="H169" s="3">
        <v>6000</v>
      </c>
      <c r="I169" s="23">
        <v>33358</v>
      </c>
      <c r="J169" s="23">
        <v>33755</v>
      </c>
    </row>
    <row r="170" spans="1:10" ht="14.25" customHeight="1">
      <c r="A170" s="26">
        <v>113</v>
      </c>
      <c r="B170" s="1" t="s">
        <v>177</v>
      </c>
      <c r="C170" s="20" t="s">
        <v>266</v>
      </c>
      <c r="D170" s="20" t="s">
        <v>266</v>
      </c>
      <c r="E170" s="54" t="s">
        <v>260</v>
      </c>
      <c r="F170" s="1" t="s">
        <v>175</v>
      </c>
      <c r="G170" s="1" t="s">
        <v>178</v>
      </c>
      <c r="H170" s="3">
        <v>6000</v>
      </c>
      <c r="I170" s="23">
        <v>30375</v>
      </c>
      <c r="J170" s="23">
        <v>30405</v>
      </c>
    </row>
    <row r="171" spans="1:10" ht="14.25" customHeight="1">
      <c r="A171" s="26">
        <v>55</v>
      </c>
      <c r="B171" s="1" t="s">
        <v>70</v>
      </c>
      <c r="C171" s="20" t="s">
        <v>286</v>
      </c>
      <c r="D171" s="20" t="s">
        <v>166</v>
      </c>
      <c r="E171" s="54" t="s">
        <v>260</v>
      </c>
      <c r="F171" s="1" t="s">
        <v>66</v>
      </c>
      <c r="G171" s="1" t="s">
        <v>71</v>
      </c>
      <c r="H171" s="3">
        <v>4000</v>
      </c>
      <c r="I171" s="23">
        <v>27180</v>
      </c>
      <c r="J171" s="23">
        <v>27331</v>
      </c>
    </row>
    <row r="172" spans="1:10" ht="14.25" customHeight="1">
      <c r="A172" s="26">
        <v>84</v>
      </c>
      <c r="B172" s="1" t="s">
        <v>412</v>
      </c>
      <c r="C172" s="20" t="s">
        <v>424</v>
      </c>
      <c r="D172" s="52" t="s">
        <v>424</v>
      </c>
      <c r="E172" s="60" t="s">
        <v>260</v>
      </c>
      <c r="F172" s="2" t="s">
        <v>122</v>
      </c>
      <c r="H172" s="3">
        <v>3124</v>
      </c>
      <c r="I172" s="23">
        <v>28549</v>
      </c>
      <c r="J172" s="23">
        <v>28733</v>
      </c>
    </row>
    <row r="173" spans="1:10" ht="14.25" customHeight="1">
      <c r="A173" s="26">
        <v>128</v>
      </c>
      <c r="B173" s="1" t="s">
        <v>524</v>
      </c>
      <c r="C173" s="20" t="s">
        <v>332</v>
      </c>
      <c r="D173" s="20" t="s">
        <v>266</v>
      </c>
      <c r="E173" s="54" t="s">
        <v>260</v>
      </c>
      <c r="F173" s="1" t="s">
        <v>418</v>
      </c>
      <c r="H173" s="3">
        <v>3100</v>
      </c>
      <c r="I173" s="23">
        <v>32355</v>
      </c>
      <c r="J173" s="23">
        <v>32780</v>
      </c>
    </row>
    <row r="174" spans="1:10" ht="14.25" customHeight="1">
      <c r="A174" s="26">
        <v>48</v>
      </c>
      <c r="B174" s="1" t="s">
        <v>400</v>
      </c>
      <c r="C174" s="20" t="s">
        <v>266</v>
      </c>
      <c r="D174" s="20" t="s">
        <v>266</v>
      </c>
      <c r="E174" s="54" t="s">
        <v>260</v>
      </c>
      <c r="F174" s="1" t="s">
        <v>175</v>
      </c>
      <c r="H174" s="3">
        <v>2542</v>
      </c>
      <c r="I174" s="23">
        <v>27149</v>
      </c>
      <c r="J174" s="23">
        <v>27180</v>
      </c>
    </row>
    <row r="175" spans="1:10">
      <c r="A175" s="26">
        <v>46</v>
      </c>
      <c r="B175" s="1" t="s">
        <v>60</v>
      </c>
      <c r="C175" s="20" t="s">
        <v>286</v>
      </c>
      <c r="D175" s="20" t="s">
        <v>166</v>
      </c>
      <c r="E175" s="54" t="s">
        <v>260</v>
      </c>
      <c r="F175" s="1" t="s">
        <v>180</v>
      </c>
      <c r="G175" s="1" t="s">
        <v>61</v>
      </c>
      <c r="H175" s="3">
        <v>2500</v>
      </c>
      <c r="I175" s="23">
        <v>32993</v>
      </c>
      <c r="J175" s="23">
        <v>33877</v>
      </c>
    </row>
    <row r="176" spans="1:10" ht="14.25" customHeight="1">
      <c r="A176" s="26">
        <v>53</v>
      </c>
      <c r="B176" s="1" t="s">
        <v>480</v>
      </c>
      <c r="C176" s="20" t="s">
        <v>286</v>
      </c>
      <c r="D176" s="20" t="s">
        <v>166</v>
      </c>
      <c r="E176" s="54" t="s">
        <v>260</v>
      </c>
      <c r="F176" s="1" t="s">
        <v>180</v>
      </c>
      <c r="G176" s="1" t="s">
        <v>181</v>
      </c>
      <c r="H176" s="3">
        <v>2450</v>
      </c>
      <c r="I176" s="23">
        <v>27210</v>
      </c>
      <c r="J176" s="23">
        <v>27698</v>
      </c>
    </row>
    <row r="177" spans="1:10" ht="14.25" customHeight="1">
      <c r="A177" s="26">
        <v>77</v>
      </c>
      <c r="B177" s="1" t="s">
        <v>147</v>
      </c>
      <c r="C177" s="20" t="s">
        <v>332</v>
      </c>
      <c r="D177" s="20" t="s">
        <v>266</v>
      </c>
      <c r="E177" s="54" t="s">
        <v>260</v>
      </c>
      <c r="F177" s="1" t="s">
        <v>381</v>
      </c>
      <c r="G177" s="1" t="s">
        <v>148</v>
      </c>
      <c r="H177" s="3">
        <v>2387</v>
      </c>
      <c r="I177" s="23">
        <v>28125</v>
      </c>
      <c r="J177" s="23">
        <v>28459</v>
      </c>
    </row>
    <row r="178" spans="1:10" ht="14.25" customHeight="1">
      <c r="A178" s="26">
        <v>58</v>
      </c>
      <c r="B178" s="1" t="s">
        <v>304</v>
      </c>
      <c r="C178" s="20" t="s">
        <v>286</v>
      </c>
      <c r="D178" s="20" t="s">
        <v>166</v>
      </c>
      <c r="E178" s="54" t="s">
        <v>260</v>
      </c>
      <c r="F178" s="1" t="s">
        <v>305</v>
      </c>
      <c r="G178" s="1" t="s">
        <v>306</v>
      </c>
      <c r="H178" s="3">
        <v>2000</v>
      </c>
      <c r="I178" s="23">
        <v>27570</v>
      </c>
      <c r="J178" s="23">
        <v>27662</v>
      </c>
    </row>
    <row r="179" spans="1:10" ht="14.25" customHeight="1">
      <c r="A179" s="26">
        <v>23</v>
      </c>
      <c r="B179" s="1" t="s">
        <v>466</v>
      </c>
      <c r="C179" s="20" t="s">
        <v>266</v>
      </c>
      <c r="D179" s="20" t="s">
        <v>266</v>
      </c>
      <c r="E179" s="54" t="s">
        <v>260</v>
      </c>
      <c r="F179" s="1" t="s">
        <v>272</v>
      </c>
      <c r="G179" s="1" t="s">
        <v>273</v>
      </c>
      <c r="H179" s="3">
        <v>2000</v>
      </c>
      <c r="I179" s="23">
        <v>26633</v>
      </c>
      <c r="J179" s="23">
        <v>27149</v>
      </c>
    </row>
    <row r="180" spans="1:10" ht="14.25" customHeight="1">
      <c r="A180" s="26">
        <v>67</v>
      </c>
      <c r="B180" s="1" t="s">
        <v>408</v>
      </c>
      <c r="C180" s="20" t="s">
        <v>333</v>
      </c>
      <c r="D180" s="52" t="s">
        <v>424</v>
      </c>
      <c r="E180" s="60" t="s">
        <v>260</v>
      </c>
      <c r="F180" s="2" t="s">
        <v>436</v>
      </c>
      <c r="H180" s="3">
        <v>1912</v>
      </c>
      <c r="I180" s="23">
        <v>27880</v>
      </c>
      <c r="J180" s="23">
        <v>28337</v>
      </c>
    </row>
    <row r="181" spans="1:10" ht="14.25" customHeight="1">
      <c r="A181" s="26">
        <v>41</v>
      </c>
      <c r="B181" s="1" t="s">
        <v>230</v>
      </c>
      <c r="C181" s="20" t="s">
        <v>363</v>
      </c>
      <c r="D181" s="20" t="s">
        <v>424</v>
      </c>
      <c r="E181" s="54" t="s">
        <v>260</v>
      </c>
      <c r="F181" s="1" t="s">
        <v>231</v>
      </c>
      <c r="H181" s="3">
        <v>1500</v>
      </c>
      <c r="I181" s="23">
        <v>26723</v>
      </c>
      <c r="J181" s="23">
        <v>26937</v>
      </c>
    </row>
    <row r="182" spans="1:10" ht="14.25" customHeight="1">
      <c r="A182" s="26">
        <v>114</v>
      </c>
      <c r="B182" s="1" t="s">
        <v>298</v>
      </c>
      <c r="C182" s="20" t="s">
        <v>266</v>
      </c>
      <c r="D182" s="20" t="s">
        <v>266</v>
      </c>
      <c r="E182" s="54" t="s">
        <v>260</v>
      </c>
      <c r="F182" s="1" t="s">
        <v>175</v>
      </c>
      <c r="G182" s="1" t="s">
        <v>299</v>
      </c>
      <c r="H182" s="3">
        <v>617.4</v>
      </c>
      <c r="I182" s="23">
        <v>30406</v>
      </c>
      <c r="J182" s="23">
        <v>30435</v>
      </c>
    </row>
    <row r="183" spans="1:10" ht="14.25" customHeight="1">
      <c r="A183" s="26">
        <v>68</v>
      </c>
      <c r="B183" s="1" t="s">
        <v>144</v>
      </c>
      <c r="C183" s="20" t="s">
        <v>266</v>
      </c>
      <c r="D183" s="20" t="s">
        <v>266</v>
      </c>
      <c r="E183" s="54" t="s">
        <v>260</v>
      </c>
      <c r="F183" s="1" t="s">
        <v>145</v>
      </c>
      <c r="G183" s="1" t="s">
        <v>146</v>
      </c>
      <c r="H183" s="3">
        <v>500</v>
      </c>
      <c r="I183" s="23">
        <v>27880</v>
      </c>
      <c r="J183" s="23">
        <v>27972</v>
      </c>
    </row>
    <row r="184" spans="1:10" ht="14.25" customHeight="1">
      <c r="A184" s="26">
        <v>39</v>
      </c>
      <c r="B184" s="1" t="s">
        <v>173</v>
      </c>
      <c r="C184" s="20" t="s">
        <v>266</v>
      </c>
      <c r="D184" s="20" t="s">
        <v>266</v>
      </c>
      <c r="E184" s="54" t="s">
        <v>260</v>
      </c>
      <c r="F184" s="1" t="s">
        <v>271</v>
      </c>
      <c r="G184" s="1" t="s">
        <v>174</v>
      </c>
      <c r="H184" s="3">
        <v>500</v>
      </c>
      <c r="I184" s="23">
        <v>26863</v>
      </c>
      <c r="J184" s="23">
        <v>26886</v>
      </c>
    </row>
    <row r="185" spans="1:10" ht="14.25" customHeight="1">
      <c r="A185" s="26">
        <v>179</v>
      </c>
      <c r="B185" s="1" t="s">
        <v>503</v>
      </c>
      <c r="C185" s="20" t="s">
        <v>424</v>
      </c>
      <c r="D185" s="20" t="s">
        <v>266</v>
      </c>
      <c r="E185" s="54" t="s">
        <v>260</v>
      </c>
      <c r="H185" s="3"/>
      <c r="I185" s="23"/>
      <c r="J185" s="23"/>
    </row>
    <row r="186" spans="1:10" ht="14.25" customHeight="1">
      <c r="A186" s="26">
        <v>102</v>
      </c>
      <c r="B186" s="1" t="s">
        <v>308</v>
      </c>
      <c r="C186" s="20" t="s">
        <v>286</v>
      </c>
      <c r="D186" s="20" t="s">
        <v>166</v>
      </c>
      <c r="E186" s="59" t="s">
        <v>404</v>
      </c>
      <c r="F186" s="1" t="s">
        <v>322</v>
      </c>
      <c r="G186" s="1" t="s">
        <v>323</v>
      </c>
      <c r="H186" s="3">
        <v>7500</v>
      </c>
      <c r="I186" s="23">
        <v>29617</v>
      </c>
      <c r="J186" s="23">
        <v>29829</v>
      </c>
    </row>
    <row r="187" spans="1:10" ht="14.25" customHeight="1">
      <c r="A187" s="26">
        <v>16</v>
      </c>
      <c r="B187" s="1" t="s">
        <v>129</v>
      </c>
      <c r="C187" s="20" t="s">
        <v>328</v>
      </c>
      <c r="D187" s="20" t="s">
        <v>424</v>
      </c>
      <c r="E187" s="54" t="s">
        <v>83</v>
      </c>
      <c r="F187" s="1" t="s">
        <v>130</v>
      </c>
      <c r="H187" s="3">
        <v>1850</v>
      </c>
      <c r="I187" s="23">
        <v>25262</v>
      </c>
      <c r="J187" s="23">
        <v>25537</v>
      </c>
    </row>
    <row r="188" spans="1:10" ht="14.25" customHeight="1">
      <c r="A188" s="26">
        <v>164</v>
      </c>
      <c r="B188" s="5" t="s">
        <v>19</v>
      </c>
      <c r="C188" s="21" t="s">
        <v>295</v>
      </c>
      <c r="D188" s="20" t="s">
        <v>422</v>
      </c>
      <c r="E188" s="55" t="s">
        <v>259</v>
      </c>
      <c r="F188" s="5" t="s">
        <v>445</v>
      </c>
      <c r="G188" s="5"/>
      <c r="H188" s="7">
        <v>38791</v>
      </c>
      <c r="I188" s="24">
        <v>34789</v>
      </c>
      <c r="J188" s="24">
        <v>36311</v>
      </c>
    </row>
    <row r="189" spans="1:10" ht="14.25" customHeight="1">
      <c r="A189" s="26">
        <v>6</v>
      </c>
      <c r="B189" s="1" t="s">
        <v>257</v>
      </c>
      <c r="C189" s="20" t="s">
        <v>330</v>
      </c>
      <c r="D189" s="20" t="s">
        <v>424</v>
      </c>
      <c r="E189" s="54" t="s">
        <v>259</v>
      </c>
      <c r="F189" s="1" t="s">
        <v>123</v>
      </c>
      <c r="H189" s="3">
        <v>30500</v>
      </c>
      <c r="I189" s="23">
        <v>24897</v>
      </c>
      <c r="J189" s="23">
        <v>26267</v>
      </c>
    </row>
    <row r="190" spans="1:10" ht="14.25" customHeight="1">
      <c r="A190" s="26">
        <v>140</v>
      </c>
      <c r="B190" s="1" t="s">
        <v>91</v>
      </c>
      <c r="C190" s="20" t="s">
        <v>295</v>
      </c>
      <c r="D190" s="20" t="s">
        <v>422</v>
      </c>
      <c r="E190" s="54" t="s">
        <v>259</v>
      </c>
      <c r="F190" s="1" t="s">
        <v>346</v>
      </c>
      <c r="H190" s="3">
        <v>27000</v>
      </c>
      <c r="I190" s="23">
        <v>33634</v>
      </c>
      <c r="J190" s="23">
        <v>33938</v>
      </c>
    </row>
    <row r="191" spans="1:10" ht="14.25" customHeight="1">
      <c r="A191" s="26">
        <v>135</v>
      </c>
      <c r="B191" s="5" t="s">
        <v>57</v>
      </c>
      <c r="C191" s="21" t="s">
        <v>295</v>
      </c>
      <c r="D191" s="20" t="s">
        <v>422</v>
      </c>
      <c r="E191" s="55" t="s">
        <v>259</v>
      </c>
      <c r="F191" s="5" t="s">
        <v>346</v>
      </c>
      <c r="G191" s="5"/>
      <c r="H191" s="7">
        <v>26500</v>
      </c>
      <c r="I191" s="24">
        <v>33146</v>
      </c>
      <c r="J191" s="24">
        <v>33542</v>
      </c>
    </row>
    <row r="192" spans="1:10" ht="14.25" customHeight="1">
      <c r="A192" s="26">
        <v>1</v>
      </c>
      <c r="B192" s="1" t="s">
        <v>126</v>
      </c>
      <c r="C192" s="20" t="s">
        <v>330</v>
      </c>
      <c r="D192" s="20" t="s">
        <v>424</v>
      </c>
      <c r="E192" s="54" t="s">
        <v>259</v>
      </c>
      <c r="F192" s="1" t="s">
        <v>115</v>
      </c>
      <c r="H192" s="3">
        <v>25000</v>
      </c>
      <c r="I192" s="23">
        <v>25203</v>
      </c>
      <c r="J192" s="23">
        <v>25537</v>
      </c>
    </row>
    <row r="193" spans="1:10">
      <c r="A193" s="26">
        <v>36</v>
      </c>
      <c r="B193" s="1" t="s">
        <v>168</v>
      </c>
      <c r="C193" s="20" t="s">
        <v>286</v>
      </c>
      <c r="D193" s="20" t="s">
        <v>166</v>
      </c>
      <c r="E193" s="54" t="s">
        <v>259</v>
      </c>
      <c r="F193" s="1" t="s">
        <v>169</v>
      </c>
      <c r="G193" s="1" t="s">
        <v>170</v>
      </c>
      <c r="H193" s="3">
        <v>20000</v>
      </c>
      <c r="I193" s="23">
        <v>26332</v>
      </c>
      <c r="J193" s="23">
        <v>26737</v>
      </c>
    </row>
    <row r="194" spans="1:10" ht="14.25" customHeight="1">
      <c r="A194" s="26">
        <v>167</v>
      </c>
      <c r="B194" s="1" t="s">
        <v>281</v>
      </c>
      <c r="C194" s="20" t="s">
        <v>363</v>
      </c>
      <c r="D194" s="20" t="s">
        <v>424</v>
      </c>
      <c r="E194" s="54" t="s">
        <v>259</v>
      </c>
      <c r="F194" s="1" t="s">
        <v>18</v>
      </c>
      <c r="H194" s="3">
        <v>14000</v>
      </c>
      <c r="I194" s="23">
        <v>35826</v>
      </c>
      <c r="J194" s="23">
        <v>36311</v>
      </c>
    </row>
    <row r="195" spans="1:10" ht="14.25" customHeight="1">
      <c r="A195" s="26">
        <v>134</v>
      </c>
      <c r="B195" s="5" t="s">
        <v>56</v>
      </c>
      <c r="C195" s="21" t="s">
        <v>295</v>
      </c>
      <c r="D195" s="20" t="s">
        <v>422</v>
      </c>
      <c r="E195" s="55" t="s">
        <v>259</v>
      </c>
      <c r="F195" s="5" t="s">
        <v>346</v>
      </c>
      <c r="G195" s="5"/>
      <c r="H195" s="7">
        <v>13000</v>
      </c>
      <c r="I195" s="24">
        <v>32689</v>
      </c>
      <c r="J195" s="24">
        <v>33207</v>
      </c>
    </row>
    <row r="196" spans="1:10">
      <c r="A196" s="26">
        <v>54</v>
      </c>
      <c r="B196" s="1" t="s">
        <v>112</v>
      </c>
      <c r="C196" s="20" t="s">
        <v>286</v>
      </c>
      <c r="D196" s="20" t="s">
        <v>111</v>
      </c>
      <c r="E196" s="54" t="s">
        <v>259</v>
      </c>
      <c r="F196" s="1" t="s">
        <v>113</v>
      </c>
      <c r="G196" s="1" t="s">
        <v>114</v>
      </c>
      <c r="H196" s="3">
        <v>7000</v>
      </c>
      <c r="I196" s="23">
        <v>27241</v>
      </c>
      <c r="J196" s="23">
        <v>27940</v>
      </c>
    </row>
    <row r="197" spans="1:10" ht="14.25" customHeight="1">
      <c r="A197" s="26">
        <v>46</v>
      </c>
      <c r="B197" s="5" t="s">
        <v>89</v>
      </c>
      <c r="C197" s="21" t="s">
        <v>72</v>
      </c>
      <c r="D197" s="20" t="s">
        <v>422</v>
      </c>
      <c r="E197" s="55" t="s">
        <v>259</v>
      </c>
      <c r="F197" s="5" t="s">
        <v>90</v>
      </c>
      <c r="G197" s="5"/>
      <c r="H197" s="7">
        <v>6500</v>
      </c>
      <c r="I197" s="24">
        <v>33389</v>
      </c>
      <c r="J197" s="24">
        <v>33542</v>
      </c>
    </row>
    <row r="198" spans="1:10">
      <c r="A198" s="26">
        <v>66</v>
      </c>
      <c r="B198" s="1" t="s">
        <v>434</v>
      </c>
      <c r="C198" s="20" t="s">
        <v>286</v>
      </c>
      <c r="D198" s="52" t="s">
        <v>111</v>
      </c>
      <c r="E198" s="60" t="s">
        <v>259</v>
      </c>
      <c r="F198" s="2" t="s">
        <v>435</v>
      </c>
      <c r="H198" s="3">
        <v>3228</v>
      </c>
      <c r="I198" s="23">
        <v>27880</v>
      </c>
      <c r="J198" s="23">
        <v>27972</v>
      </c>
    </row>
    <row r="199" spans="1:10" ht="14.25" customHeight="1">
      <c r="A199" s="26">
        <v>21</v>
      </c>
      <c r="B199" s="1" t="s">
        <v>508</v>
      </c>
      <c r="C199" s="20" t="s">
        <v>328</v>
      </c>
      <c r="D199" s="52" t="s">
        <v>424</v>
      </c>
      <c r="E199" s="60" t="s">
        <v>259</v>
      </c>
      <c r="F199" s="2" t="s">
        <v>443</v>
      </c>
      <c r="H199" s="3">
        <v>2000</v>
      </c>
      <c r="I199" s="23">
        <v>25599</v>
      </c>
      <c r="J199" s="23">
        <v>25811</v>
      </c>
    </row>
    <row r="200" spans="1:10" ht="14.25" customHeight="1">
      <c r="A200" s="26">
        <v>4</v>
      </c>
      <c r="B200" s="1" t="s">
        <v>390</v>
      </c>
      <c r="C200" s="20" t="s">
        <v>424</v>
      </c>
      <c r="D200" s="52" t="s">
        <v>424</v>
      </c>
      <c r="E200" s="60" t="s">
        <v>259</v>
      </c>
      <c r="F200" s="2" t="s">
        <v>441</v>
      </c>
      <c r="H200" s="3">
        <v>2000</v>
      </c>
      <c r="I200" s="23">
        <v>24531</v>
      </c>
      <c r="J200" s="23">
        <v>24531</v>
      </c>
    </row>
    <row r="201" spans="1:10" ht="14.25" customHeight="1">
      <c r="A201" s="26">
        <v>65</v>
      </c>
      <c r="B201" s="1" t="s">
        <v>238</v>
      </c>
      <c r="C201" s="20" t="s">
        <v>330</v>
      </c>
      <c r="D201" s="20" t="s">
        <v>424</v>
      </c>
      <c r="E201" s="54" t="s">
        <v>259</v>
      </c>
      <c r="F201" s="1" t="s">
        <v>239</v>
      </c>
      <c r="H201" s="3">
        <v>2000</v>
      </c>
      <c r="I201" s="23">
        <v>27425</v>
      </c>
      <c r="J201" s="23">
        <v>27728</v>
      </c>
    </row>
    <row r="202" spans="1:10" ht="14.25" customHeight="1">
      <c r="A202" s="26">
        <v>62</v>
      </c>
      <c r="B202" s="1" t="s">
        <v>407</v>
      </c>
      <c r="C202" s="20" t="s">
        <v>363</v>
      </c>
      <c r="D202" s="52" t="s">
        <v>424</v>
      </c>
      <c r="E202" s="60" t="s">
        <v>259</v>
      </c>
      <c r="F202" s="2" t="s">
        <v>433</v>
      </c>
      <c r="H202" s="3">
        <v>1000</v>
      </c>
      <c r="I202" s="23">
        <v>27570</v>
      </c>
      <c r="J202" s="23">
        <v>27662</v>
      </c>
    </row>
    <row r="203" spans="1:10" ht="14.25" customHeight="1">
      <c r="A203" s="26">
        <v>182</v>
      </c>
      <c r="B203" s="1" t="s">
        <v>493</v>
      </c>
      <c r="C203" s="20" t="s">
        <v>72</v>
      </c>
      <c r="D203" s="52" t="s">
        <v>422</v>
      </c>
      <c r="E203" s="54" t="s">
        <v>259</v>
      </c>
      <c r="F203" s="1" t="s">
        <v>501</v>
      </c>
      <c r="H203" s="3">
        <v>10000</v>
      </c>
      <c r="I203" s="23">
        <v>37103</v>
      </c>
      <c r="J203" s="23" t="s">
        <v>499</v>
      </c>
    </row>
    <row r="204" spans="1:10" ht="14.25" customHeight="1">
      <c r="A204" s="26"/>
      <c r="D204" s="52"/>
      <c r="H204" s="3"/>
      <c r="I204" s="23"/>
      <c r="J204" s="23"/>
    </row>
    <row r="205" spans="1:10" ht="14.25" customHeight="1">
      <c r="A205" s="26"/>
      <c r="D205" s="52"/>
      <c r="H205" s="3"/>
      <c r="I205" s="23"/>
      <c r="J205" s="23"/>
    </row>
    <row r="206" spans="1:10">
      <c r="A206" s="25"/>
      <c r="H206" s="3"/>
    </row>
    <row r="207" spans="1:10" ht="15">
      <c r="A207" s="46" t="s">
        <v>362</v>
      </c>
      <c r="B207" s="18"/>
      <c r="H207" s="3"/>
    </row>
    <row r="208" spans="1:10" s="22" customFormat="1" ht="14" customHeight="1">
      <c r="A208" s="35" t="s">
        <v>80</v>
      </c>
      <c r="B208" s="44" t="s">
        <v>340</v>
      </c>
      <c r="C208" s="16" t="s">
        <v>363</v>
      </c>
      <c r="D208" s="2" t="s">
        <v>326</v>
      </c>
      <c r="E208" s="58"/>
      <c r="F208" s="1"/>
      <c r="H208" s="28"/>
      <c r="I208" s="29"/>
      <c r="J208" s="29"/>
    </row>
    <row r="209" spans="1:10" s="22" customFormat="1" ht="14" customHeight="1">
      <c r="A209" s="35" t="s">
        <v>78</v>
      </c>
      <c r="B209" s="44" t="s">
        <v>339</v>
      </c>
      <c r="C209" s="16" t="s">
        <v>423</v>
      </c>
      <c r="D209" s="2" t="s">
        <v>364</v>
      </c>
      <c r="E209" s="58"/>
      <c r="F209" s="1"/>
      <c r="H209" s="28"/>
      <c r="I209" s="29"/>
      <c r="J209" s="29"/>
    </row>
    <row r="210" spans="1:10" s="22" customFormat="1" ht="14" customHeight="1">
      <c r="A210" s="35" t="s">
        <v>84</v>
      </c>
      <c r="B210" s="44" t="s">
        <v>448</v>
      </c>
      <c r="C210" s="16" t="s">
        <v>328</v>
      </c>
      <c r="D210" s="2" t="s">
        <v>327</v>
      </c>
      <c r="E210" s="58"/>
      <c r="F210" s="1"/>
      <c r="H210" s="28"/>
      <c r="I210" s="29"/>
      <c r="J210" s="29"/>
    </row>
    <row r="211" spans="1:10" s="22" customFormat="1" ht="14" customHeight="1">
      <c r="A211" s="35" t="s">
        <v>81</v>
      </c>
      <c r="B211" s="44" t="s">
        <v>341</v>
      </c>
      <c r="C211" s="16" t="s">
        <v>330</v>
      </c>
      <c r="D211" s="2" t="s">
        <v>331</v>
      </c>
      <c r="E211" s="58"/>
      <c r="F211" s="1"/>
      <c r="H211" s="28"/>
      <c r="I211" s="29"/>
      <c r="J211" s="29"/>
    </row>
    <row r="212" spans="1:10" s="22" customFormat="1" ht="14" customHeight="1">
      <c r="A212" s="35" t="s">
        <v>261</v>
      </c>
      <c r="B212" s="44" t="s">
        <v>342</v>
      </c>
      <c r="C212" s="16" t="s">
        <v>424</v>
      </c>
      <c r="D212" s="2" t="s">
        <v>461</v>
      </c>
      <c r="E212" s="58"/>
      <c r="F212" s="1"/>
      <c r="H212" s="28"/>
      <c r="I212" s="29"/>
      <c r="J212" s="29"/>
    </row>
    <row r="213" spans="1:10" s="22" customFormat="1" ht="14" customHeight="1">
      <c r="A213" s="35" t="s">
        <v>82</v>
      </c>
      <c r="B213" s="44" t="s">
        <v>467</v>
      </c>
      <c r="C213" s="16" t="s">
        <v>72</v>
      </c>
      <c r="D213" s="2" t="s">
        <v>329</v>
      </c>
      <c r="E213" s="58"/>
      <c r="F213" s="1"/>
      <c r="H213" s="28"/>
      <c r="I213" s="29"/>
      <c r="J213" s="29"/>
    </row>
    <row r="214" spans="1:10" s="22" customFormat="1" ht="14" customHeight="1">
      <c r="A214" s="35" t="s">
        <v>425</v>
      </c>
      <c r="B214" s="44" t="s">
        <v>427</v>
      </c>
      <c r="C214" s="16" t="s">
        <v>76</v>
      </c>
      <c r="D214" s="6" t="s">
        <v>337</v>
      </c>
      <c r="E214" s="58"/>
      <c r="F214" s="1"/>
      <c r="H214" s="28"/>
      <c r="I214" s="29"/>
      <c r="J214" s="29"/>
    </row>
    <row r="215" spans="1:10" s="22" customFormat="1" ht="14" customHeight="1">
      <c r="A215" s="47" t="s">
        <v>333</v>
      </c>
      <c r="B215" s="45" t="s">
        <v>284</v>
      </c>
      <c r="C215" s="16" t="s">
        <v>73</v>
      </c>
      <c r="D215" s="6" t="s">
        <v>334</v>
      </c>
      <c r="E215" s="58"/>
      <c r="F215" s="1"/>
      <c r="H215" s="28"/>
      <c r="I215" s="29"/>
      <c r="J215" s="29"/>
    </row>
    <row r="216" spans="1:10" s="22" customFormat="1" ht="14" customHeight="1">
      <c r="A216" s="35" t="s">
        <v>75</v>
      </c>
      <c r="B216" s="44" t="s">
        <v>336</v>
      </c>
      <c r="C216" s="16" t="s">
        <v>295</v>
      </c>
      <c r="D216" s="2" t="s">
        <v>292</v>
      </c>
      <c r="E216" s="58"/>
      <c r="F216" s="1"/>
      <c r="H216" s="28"/>
      <c r="I216" s="29"/>
      <c r="J216" s="29"/>
    </row>
    <row r="217" spans="1:10" s="22" customFormat="1" ht="14" customHeight="1">
      <c r="A217" s="35" t="s">
        <v>451</v>
      </c>
      <c r="B217" s="44" t="s">
        <v>452</v>
      </c>
      <c r="C217" s="16" t="s">
        <v>166</v>
      </c>
      <c r="D217" s="2" t="s">
        <v>291</v>
      </c>
      <c r="E217" s="58"/>
      <c r="F217" s="1"/>
      <c r="H217" s="28"/>
      <c r="I217" s="29"/>
      <c r="J217" s="29"/>
    </row>
    <row r="218" spans="1:10" s="22" customFormat="1" ht="14" customHeight="1">
      <c r="A218" s="47" t="s">
        <v>79</v>
      </c>
      <c r="B218" s="45" t="s">
        <v>282</v>
      </c>
      <c r="C218" s="16" t="s">
        <v>111</v>
      </c>
      <c r="D218" s="2" t="s">
        <v>290</v>
      </c>
      <c r="E218" s="58"/>
      <c r="F218" s="1"/>
      <c r="H218" s="28"/>
      <c r="I218" s="29"/>
      <c r="J218" s="29"/>
    </row>
    <row r="219" spans="1:10" s="22" customFormat="1" ht="14" customHeight="1">
      <c r="A219" s="35" t="s">
        <v>332</v>
      </c>
      <c r="B219" s="45" t="s">
        <v>285</v>
      </c>
      <c r="C219" s="16" t="s">
        <v>260</v>
      </c>
      <c r="D219" s="6" t="s">
        <v>449</v>
      </c>
      <c r="E219" s="58"/>
      <c r="F219" s="1"/>
      <c r="H219" s="28"/>
      <c r="I219" s="29"/>
      <c r="J219" s="29"/>
    </row>
    <row r="220" spans="1:10" s="22" customFormat="1" ht="14" customHeight="1">
      <c r="A220" s="35" t="s">
        <v>74</v>
      </c>
      <c r="B220" s="44" t="s">
        <v>335</v>
      </c>
      <c r="C220" s="16" t="s">
        <v>83</v>
      </c>
      <c r="D220" s="6" t="s">
        <v>450</v>
      </c>
      <c r="E220" s="58"/>
      <c r="F220" s="1"/>
      <c r="H220" s="28"/>
      <c r="I220" s="29"/>
      <c r="J220" s="29"/>
    </row>
    <row r="221" spans="1:10" s="22" customFormat="1" ht="14" customHeight="1">
      <c r="A221" s="35" t="s">
        <v>422</v>
      </c>
      <c r="B221" s="45" t="s">
        <v>325</v>
      </c>
      <c r="C221" s="16" t="s">
        <v>259</v>
      </c>
      <c r="D221" s="2" t="s">
        <v>283</v>
      </c>
      <c r="E221" s="58"/>
      <c r="F221" s="1"/>
      <c r="H221" s="28"/>
      <c r="I221" s="29"/>
      <c r="J221" s="29"/>
    </row>
    <row r="222" spans="1:10" s="22" customFormat="1" ht="14" customHeight="1">
      <c r="A222" s="35" t="s">
        <v>77</v>
      </c>
      <c r="B222" s="44" t="s">
        <v>338</v>
      </c>
      <c r="C222" s="16"/>
      <c r="D222" s="2"/>
      <c r="E222" s="58"/>
      <c r="F222" s="1"/>
      <c r="I222" s="29"/>
      <c r="J222" s="29"/>
    </row>
    <row r="223" spans="1:10" s="22" customFormat="1" ht="14" customHeight="1">
      <c r="C223" s="20"/>
      <c r="D223" s="20"/>
      <c r="E223" s="54"/>
      <c r="F223" s="1"/>
      <c r="I223" s="29"/>
      <c r="J223" s="29"/>
    </row>
    <row r="224" spans="1:10" s="22" customFormat="1">
      <c r="A224" s="36"/>
      <c r="B224" s="32"/>
      <c r="C224" s="20"/>
      <c r="D224" s="20"/>
      <c r="E224" s="54"/>
      <c r="F224" s="1"/>
      <c r="I224" s="29"/>
      <c r="J224" s="29"/>
    </row>
    <row r="225" spans="1:10" s="22" customFormat="1">
      <c r="A225" s="36"/>
      <c r="B225" s="32"/>
      <c r="C225" s="20"/>
      <c r="D225" s="20"/>
      <c r="E225" s="54"/>
      <c r="F225" s="1"/>
      <c r="I225" s="29"/>
      <c r="J225" s="29"/>
    </row>
    <row r="226" spans="1:10" s="22" customFormat="1">
      <c r="A226" s="36"/>
      <c r="B226" s="32"/>
      <c r="C226" s="20"/>
      <c r="D226" s="20"/>
      <c r="E226" s="54"/>
      <c r="F226" s="1"/>
      <c r="I226" s="29"/>
      <c r="J226" s="29"/>
    </row>
    <row r="227" spans="1:10" s="27" customFormat="1">
      <c r="A227" s="36"/>
      <c r="B227" s="32"/>
      <c r="C227" s="21"/>
      <c r="D227" s="21"/>
      <c r="E227" s="55"/>
      <c r="F227" s="5"/>
      <c r="I227" s="30"/>
      <c r="J227" s="30"/>
    </row>
    <row r="228" spans="1:10" s="27" customFormat="1">
      <c r="A228" s="36"/>
      <c r="B228" s="32"/>
      <c r="C228" s="21"/>
      <c r="D228" s="21"/>
      <c r="E228" s="55"/>
      <c r="F228" s="5"/>
      <c r="I228" s="30"/>
      <c r="J228" s="30"/>
    </row>
    <row r="229" spans="1:10" s="27" customFormat="1">
      <c r="A229" s="36"/>
      <c r="B229" s="32"/>
      <c r="C229" s="21"/>
      <c r="D229" s="21"/>
      <c r="E229" s="55"/>
      <c r="F229" s="5"/>
      <c r="I229" s="30"/>
      <c r="J229" s="30"/>
    </row>
    <row r="230" spans="1:10" s="27" customFormat="1">
      <c r="A230" s="36"/>
      <c r="B230" s="31"/>
      <c r="C230" s="21"/>
      <c r="D230" s="21"/>
      <c r="E230" s="55"/>
      <c r="F230" s="5"/>
      <c r="I230" s="30"/>
      <c r="J230" s="30"/>
    </row>
    <row r="231" spans="1:10" s="27" customFormat="1">
      <c r="A231" s="36"/>
      <c r="B231" s="31"/>
      <c r="C231" s="21"/>
      <c r="D231" s="21"/>
      <c r="E231" s="55"/>
      <c r="F231" s="5"/>
      <c r="I231" s="30"/>
      <c r="J231" s="30"/>
    </row>
    <row r="232" spans="1:10" s="27" customFormat="1">
      <c r="A232" s="36"/>
      <c r="B232" s="32"/>
      <c r="C232" s="21"/>
      <c r="D232" s="21"/>
      <c r="E232" s="55"/>
      <c r="F232" s="5"/>
      <c r="I232" s="30"/>
      <c r="J232" s="30"/>
    </row>
    <row r="233" spans="1:10" s="27" customFormat="1">
      <c r="A233" s="36"/>
      <c r="B233" s="32"/>
      <c r="C233" s="21"/>
      <c r="D233" s="21"/>
      <c r="E233" s="55"/>
      <c r="F233" s="5"/>
      <c r="I233" s="30"/>
      <c r="J233" s="30"/>
    </row>
    <row r="234" spans="1:10" s="27" customFormat="1">
      <c r="A234" s="36"/>
      <c r="B234" s="32"/>
      <c r="C234" s="21"/>
      <c r="D234" s="21"/>
      <c r="E234" s="55"/>
      <c r="F234" s="5"/>
      <c r="I234" s="30"/>
      <c r="J234" s="30"/>
    </row>
    <row r="235" spans="1:10" s="27" customFormat="1">
      <c r="A235" s="36"/>
      <c r="B235" s="31"/>
      <c r="C235" s="21"/>
      <c r="D235" s="21"/>
      <c r="E235" s="55"/>
      <c r="F235" s="5"/>
      <c r="I235" s="30"/>
      <c r="J235" s="30"/>
    </row>
    <row r="236" spans="1:10" s="27" customFormat="1">
      <c r="A236" s="36"/>
      <c r="B236" s="32"/>
      <c r="C236" s="21"/>
      <c r="D236" s="21"/>
      <c r="E236" s="55"/>
      <c r="F236" s="5"/>
      <c r="I236" s="30"/>
      <c r="J236" s="30"/>
    </row>
    <row r="237" spans="1:10" s="5" customFormat="1">
      <c r="A237" s="25"/>
      <c r="C237" s="21"/>
      <c r="D237" s="21"/>
      <c r="E237" s="55"/>
      <c r="I237" s="15"/>
      <c r="J237" s="15"/>
    </row>
    <row r="238" spans="1:10" s="5" customFormat="1">
      <c r="A238" s="25"/>
      <c r="C238" s="21"/>
      <c r="D238" s="21"/>
      <c r="E238" s="55"/>
      <c r="I238" s="15"/>
      <c r="J238" s="15"/>
    </row>
    <row r="239" spans="1:10" s="5" customFormat="1">
      <c r="A239" s="25"/>
      <c r="C239" s="21"/>
      <c r="D239" s="21"/>
      <c r="E239" s="55"/>
      <c r="I239" s="15"/>
      <c r="J239" s="15"/>
    </row>
    <row r="240" spans="1:10" s="5" customFormat="1">
      <c r="A240" s="25"/>
      <c r="C240" s="21"/>
      <c r="D240" s="21"/>
      <c r="E240" s="55"/>
      <c r="I240" s="15"/>
      <c r="J240" s="15"/>
    </row>
    <row r="241" spans="1:10" s="5" customFormat="1">
      <c r="A241" s="25"/>
      <c r="C241" s="21"/>
      <c r="D241" s="21"/>
      <c r="E241" s="55"/>
      <c r="I241" s="15"/>
      <c r="J241" s="15"/>
    </row>
    <row r="242" spans="1:10">
      <c r="A242" s="25"/>
    </row>
    <row r="243" spans="1:10">
      <c r="A243" s="25"/>
    </row>
    <row r="244" spans="1:10">
      <c r="A244" s="25"/>
    </row>
    <row r="245" spans="1:10">
      <c r="A245" s="25"/>
    </row>
    <row r="246" spans="1:10">
      <c r="A246" s="25"/>
    </row>
    <row r="247" spans="1:10">
      <c r="A247" s="25"/>
    </row>
    <row r="248" spans="1:10">
      <c r="A248" s="25"/>
    </row>
    <row r="249" spans="1:10">
      <c r="A249" s="25"/>
    </row>
    <row r="250" spans="1:10">
      <c r="A250" s="25"/>
    </row>
    <row r="251" spans="1:10">
      <c r="A251" s="25"/>
    </row>
    <row r="252" spans="1:10">
      <c r="A252" s="25"/>
    </row>
    <row r="253" spans="1:10">
      <c r="A253" s="25"/>
    </row>
    <row r="254" spans="1:10">
      <c r="A254" s="25"/>
    </row>
    <row r="255" spans="1:10">
      <c r="A255" s="25"/>
    </row>
    <row r="256" spans="1:10">
      <c r="A256" s="25"/>
    </row>
    <row r="257" spans="1:1">
      <c r="A257" s="25"/>
    </row>
    <row r="258" spans="1:1">
      <c r="A258" s="25"/>
    </row>
    <row r="259" spans="1:1">
      <c r="A259" s="25"/>
    </row>
    <row r="260" spans="1:1">
      <c r="A260" s="25"/>
    </row>
    <row r="261" spans="1:1">
      <c r="A261" s="25"/>
    </row>
    <row r="262" spans="1:1">
      <c r="A262" s="25"/>
    </row>
    <row r="263" spans="1:1">
      <c r="A263" s="25"/>
    </row>
    <row r="264" spans="1:1">
      <c r="A264" s="25"/>
    </row>
    <row r="265" spans="1:1">
      <c r="A265" s="25"/>
    </row>
    <row r="266" spans="1:1">
      <c r="A266" s="25"/>
    </row>
    <row r="267" spans="1:1">
      <c r="A267" s="25"/>
    </row>
    <row r="268" spans="1:1">
      <c r="A268" s="25"/>
    </row>
    <row r="269" spans="1:1">
      <c r="A269" s="25"/>
    </row>
    <row r="270" spans="1:1">
      <c r="A270" s="25"/>
    </row>
    <row r="271" spans="1:1">
      <c r="A271" s="25"/>
    </row>
    <row r="272" spans="1:1">
      <c r="A272" s="25"/>
    </row>
    <row r="273" spans="1:1">
      <c r="A273" s="25"/>
    </row>
    <row r="274" spans="1:1">
      <c r="A274" s="25"/>
    </row>
    <row r="275" spans="1:1">
      <c r="A275" s="25"/>
    </row>
    <row r="276" spans="1:1">
      <c r="A276" s="25"/>
    </row>
    <row r="277" spans="1:1">
      <c r="A277" s="25"/>
    </row>
    <row r="278" spans="1:1">
      <c r="A278" s="25"/>
    </row>
    <row r="279" spans="1:1">
      <c r="A279" s="25"/>
    </row>
    <row r="280" spans="1:1">
      <c r="A280" s="25"/>
    </row>
    <row r="281" spans="1:1">
      <c r="A281" s="25"/>
    </row>
    <row r="282" spans="1:1">
      <c r="A282" s="25"/>
    </row>
    <row r="283" spans="1:1">
      <c r="A283" s="25"/>
    </row>
    <row r="284" spans="1:1">
      <c r="A284" s="25"/>
    </row>
    <row r="285" spans="1:1">
      <c r="A285" s="25"/>
    </row>
    <row r="286" spans="1:1">
      <c r="A286" s="25"/>
    </row>
    <row r="287" spans="1:1">
      <c r="A287" s="25"/>
    </row>
    <row r="288" spans="1:1">
      <c r="A288" s="25"/>
    </row>
    <row r="289" spans="1:1">
      <c r="A289" s="25"/>
    </row>
    <row r="290" spans="1:1">
      <c r="A290" s="25"/>
    </row>
    <row r="291" spans="1:1">
      <c r="A291" s="25"/>
    </row>
    <row r="292" spans="1:1">
      <c r="A292" s="25"/>
    </row>
    <row r="293" spans="1:1">
      <c r="A293" s="25"/>
    </row>
    <row r="294" spans="1:1">
      <c r="A294" s="25"/>
    </row>
    <row r="295" spans="1:1">
      <c r="A295" s="25"/>
    </row>
    <row r="296" spans="1:1">
      <c r="A296" s="25"/>
    </row>
    <row r="297" spans="1:1">
      <c r="A297" s="25"/>
    </row>
    <row r="298" spans="1:1">
      <c r="A298" s="25"/>
    </row>
    <row r="299" spans="1:1">
      <c r="A299" s="25"/>
    </row>
    <row r="300" spans="1:1">
      <c r="A300" s="25"/>
    </row>
  </sheetData>
  <mergeCells count="1">
    <mergeCell ref="C1:D1"/>
  </mergeCells>
  <phoneticPr fontId="6" type="noConversion"/>
  <pageMargins left="0.46" right="0.25" top="0.73" bottom="0.43" header="0.27" footer="0.18"/>
  <pageSetup scale="68" orientation="landscape"/>
  <headerFooter>
    <oddHeader>&amp;C&amp;"Geneva,Bold"&amp;14Island Resources Foundation Restricted Funding, 1971 - 2003&amp;12_x000D_Organized by Geographic Focus of Project</oddHeader>
    <oddFooter>&amp;L&amp;"Geneva,Bold"&amp;10Page &amp;P&amp;R&amp;"Geneva,Bold"&amp;10&amp;D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topLeftCell="A9" zoomScale="75" zoomScaleNormal="75" zoomScalePageLayoutView="75" workbookViewId="0">
      <selection activeCell="U76" sqref="U76"/>
    </sheetView>
  </sheetViews>
  <sheetFormatPr baseColWidth="10" defaultRowHeight="13" x14ac:dyDescent="0"/>
  <sheetData>
    <row r="1" spans="1:45">
      <c r="A1" t="s">
        <v>634</v>
      </c>
      <c r="B1" s="330">
        <v>0.23275600016780601</v>
      </c>
      <c r="C1" s="330">
        <v>0.24395431908269502</v>
      </c>
      <c r="D1" s="330">
        <v>0.25381553014625202</v>
      </c>
      <c r="E1" s="330">
        <v>0.272918856904453</v>
      </c>
      <c r="F1" s="330">
        <v>0.30268869192030201</v>
      </c>
      <c r="G1" s="330">
        <v>0.32119468249593602</v>
      </c>
      <c r="H1" s="330">
        <v>0.33984070305378</v>
      </c>
      <c r="I1" s="330">
        <v>0.361747298407253</v>
      </c>
      <c r="J1" s="330">
        <v>0.38924290260182998</v>
      </c>
      <c r="K1" s="330">
        <v>0.42391640703345301</v>
      </c>
      <c r="L1" s="330">
        <v>0.46681553707328</v>
      </c>
      <c r="M1" s="330">
        <v>0.50009812715341195</v>
      </c>
      <c r="N1" s="330">
        <v>0.52330116322698406</v>
      </c>
      <c r="O1" s="330">
        <v>0.54199416291518898</v>
      </c>
      <c r="P1" s="330">
        <v>0.56105497238632507</v>
      </c>
      <c r="Q1" s="330">
        <v>0.57386639812509899</v>
      </c>
      <c r="R1" s="330">
        <v>0.58593854779856103</v>
      </c>
      <c r="S1" s="330">
        <v>0.60377651007802302</v>
      </c>
      <c r="T1" s="330">
        <v>0.62855939929651905</v>
      </c>
      <c r="U1" s="330">
        <v>0.65122538076832592</v>
      </c>
      <c r="V1" s="330">
        <v>0.67550782695863798</v>
      </c>
      <c r="W1" s="330">
        <v>0.69179485189253598</v>
      </c>
      <c r="X1" s="330">
        <v>0.70825042950185402</v>
      </c>
      <c r="Y1" s="330">
        <v>0.7240827102450299</v>
      </c>
      <c r="Z1" s="330">
        <v>0.73988761604350695</v>
      </c>
      <c r="AA1" s="330">
        <v>0.75441337371197403</v>
      </c>
      <c r="AB1" s="330">
        <v>0.76800887284665809</v>
      </c>
      <c r="AC1" s="330">
        <v>0.77666904471040998</v>
      </c>
      <c r="AD1" s="330">
        <v>0.78677123175950792</v>
      </c>
      <c r="AE1" s="330">
        <v>0.8019308662878839</v>
      </c>
      <c r="AF1" s="330">
        <v>0.82136506889930505</v>
      </c>
      <c r="AG1" s="330">
        <v>0.83493056981333102</v>
      </c>
      <c r="AH1" s="330">
        <v>0.85169880445031498</v>
      </c>
      <c r="AI1" s="330">
        <v>0.87074976774032198</v>
      </c>
      <c r="AJ1" s="330">
        <v>0.89806360864775991</v>
      </c>
      <c r="AK1" s="330">
        <v>0.927136880802513</v>
      </c>
      <c r="AL1" s="330">
        <v>0.95495705653871499</v>
      </c>
      <c r="AM1" s="330">
        <v>0.97327794579483196</v>
      </c>
      <c r="AN1" s="330">
        <v>0.98866233856633201</v>
      </c>
      <c r="AO1" s="330">
        <v>0.99309953616634705</v>
      </c>
      <c r="AP1" s="330">
        <v>1.01118203684799</v>
      </c>
      <c r="AQ1" s="330">
        <v>1.0304318278178899</v>
      </c>
      <c r="AR1" s="330">
        <v>1.04835656943126</v>
      </c>
      <c r="AS1" s="330">
        <v>1.05914157358284</v>
      </c>
    </row>
    <row r="2" spans="1:45">
      <c r="A2" t="s">
        <v>632</v>
      </c>
    </row>
    <row r="4" spans="1:45">
      <c r="A4" t="s">
        <v>422</v>
      </c>
      <c r="B4">
        <v>0</v>
      </c>
      <c r="C4">
        <v>0</v>
      </c>
      <c r="D4" s="224">
        <v>26700</v>
      </c>
      <c r="E4">
        <v>0</v>
      </c>
      <c r="F4" s="224">
        <v>4000</v>
      </c>
      <c r="G4">
        <v>0</v>
      </c>
      <c r="H4" s="224">
        <v>0</v>
      </c>
      <c r="I4">
        <v>0</v>
      </c>
      <c r="J4" s="224">
        <v>0</v>
      </c>
      <c r="K4">
        <v>0</v>
      </c>
      <c r="L4" s="224">
        <v>10751</v>
      </c>
      <c r="M4" s="224">
        <v>0</v>
      </c>
      <c r="N4" s="224">
        <v>0</v>
      </c>
      <c r="O4" s="224">
        <v>0</v>
      </c>
      <c r="P4" s="224">
        <v>59500</v>
      </c>
      <c r="Q4" s="224">
        <v>90400</v>
      </c>
      <c r="R4" s="224">
        <v>9000</v>
      </c>
      <c r="S4" s="224">
        <v>0</v>
      </c>
      <c r="T4" s="224">
        <v>0</v>
      </c>
      <c r="U4" s="224">
        <v>0</v>
      </c>
      <c r="V4" s="224">
        <v>0</v>
      </c>
      <c r="W4" s="224">
        <v>115000</v>
      </c>
      <c r="X4" s="224">
        <v>13000</v>
      </c>
      <c r="Y4" s="224">
        <v>26500</v>
      </c>
      <c r="Z4" s="224">
        <v>20200</v>
      </c>
      <c r="AA4" s="224">
        <v>117000</v>
      </c>
      <c r="AB4" s="224">
        <v>110225</v>
      </c>
      <c r="AC4" s="224">
        <v>0</v>
      </c>
      <c r="AD4" s="224">
        <v>62138</v>
      </c>
      <c r="AE4" s="224">
        <v>0</v>
      </c>
      <c r="AF4" s="224">
        <v>0</v>
      </c>
      <c r="AG4" s="314">
        <v>38635</v>
      </c>
      <c r="AH4" s="224">
        <v>23387</v>
      </c>
      <c r="AI4" s="224">
        <v>0</v>
      </c>
      <c r="AJ4" s="224">
        <v>24000</v>
      </c>
      <c r="AK4" s="224">
        <v>0</v>
      </c>
      <c r="AL4" s="224">
        <v>0</v>
      </c>
      <c r="AM4" s="224">
        <v>148850</v>
      </c>
      <c r="AN4" s="224">
        <v>44640</v>
      </c>
      <c r="AO4" s="224">
        <v>138157</v>
      </c>
      <c r="AP4" s="224">
        <v>212500</v>
      </c>
      <c r="AQ4" s="224">
        <v>0</v>
      </c>
      <c r="AR4" s="224">
        <v>7500</v>
      </c>
      <c r="AS4" s="224">
        <v>0</v>
      </c>
    </row>
    <row r="5" spans="1:45">
      <c r="A5" t="s">
        <v>582</v>
      </c>
      <c r="B5" s="224">
        <v>60600</v>
      </c>
      <c r="C5" s="224">
        <v>34800</v>
      </c>
      <c r="D5" s="224">
        <v>48350</v>
      </c>
      <c r="E5" s="224">
        <v>25300</v>
      </c>
      <c r="F5" s="224">
        <v>28330</v>
      </c>
      <c r="G5" s="224">
        <v>2250</v>
      </c>
      <c r="H5" s="224">
        <v>11500</v>
      </c>
      <c r="I5" s="224">
        <v>87075</v>
      </c>
      <c r="J5" s="224">
        <v>7000</v>
      </c>
      <c r="K5" s="224">
        <v>6912</v>
      </c>
      <c r="L5" s="224">
        <v>30135</v>
      </c>
      <c r="M5" s="224">
        <v>10224</v>
      </c>
      <c r="N5" s="224"/>
      <c r="O5" s="224">
        <v>41750</v>
      </c>
      <c r="P5" s="224">
        <v>82000</v>
      </c>
      <c r="Q5" s="224">
        <v>198075</v>
      </c>
      <c r="R5" s="224">
        <v>15000</v>
      </c>
      <c r="T5" s="224"/>
      <c r="U5" s="224">
        <v>30000</v>
      </c>
      <c r="V5" s="224">
        <v>10300</v>
      </c>
      <c r="W5" s="224">
        <v>147653</v>
      </c>
      <c r="X5" s="224">
        <v>468829</v>
      </c>
      <c r="Z5" s="224">
        <v>70862.14</v>
      </c>
      <c r="AA5" s="224">
        <v>45950</v>
      </c>
      <c r="AB5" s="224"/>
      <c r="AC5" s="224">
        <v>15000</v>
      </c>
      <c r="AD5" s="224">
        <v>27977</v>
      </c>
      <c r="AE5" s="224">
        <v>151450</v>
      </c>
      <c r="AF5" s="224">
        <v>11635</v>
      </c>
      <c r="AG5" s="224">
        <v>46700</v>
      </c>
      <c r="AH5" s="224">
        <v>200000</v>
      </c>
      <c r="AI5" s="224">
        <v>52404</v>
      </c>
      <c r="AJ5" s="224">
        <v>249000</v>
      </c>
      <c r="AL5" s="224">
        <v>66869</v>
      </c>
      <c r="AM5" s="224">
        <v>75000</v>
      </c>
      <c r="AO5" s="224">
        <v>31526</v>
      </c>
      <c r="AP5" s="224">
        <v>143960</v>
      </c>
      <c r="AQ5" s="224">
        <v>13476</v>
      </c>
      <c r="AS5" s="224">
        <v>163618</v>
      </c>
    </row>
    <row r="6" spans="1:45">
      <c r="A6" t="s">
        <v>625</v>
      </c>
      <c r="B6">
        <v>0</v>
      </c>
      <c r="C6">
        <v>0</v>
      </c>
      <c r="D6" s="224">
        <v>0</v>
      </c>
      <c r="E6" s="224">
        <v>56547</v>
      </c>
      <c r="F6" s="224">
        <v>0</v>
      </c>
      <c r="G6" s="224">
        <v>20000</v>
      </c>
      <c r="H6" s="224">
        <v>75745</v>
      </c>
      <c r="I6" s="224">
        <v>199429</v>
      </c>
      <c r="J6" s="224">
        <v>206267</v>
      </c>
      <c r="K6" s="224">
        <v>34544</v>
      </c>
      <c r="L6" s="224">
        <v>34969</v>
      </c>
      <c r="M6" s="224">
        <v>0</v>
      </c>
      <c r="N6" s="224">
        <v>189970</v>
      </c>
      <c r="O6" s="224">
        <v>140000</v>
      </c>
      <c r="P6" s="224">
        <v>139500</v>
      </c>
      <c r="Q6" s="224">
        <v>0</v>
      </c>
      <c r="R6" s="224">
        <v>0</v>
      </c>
      <c r="S6" s="224">
        <v>0</v>
      </c>
      <c r="T6" s="224">
        <v>0</v>
      </c>
      <c r="U6" s="224">
        <v>0</v>
      </c>
      <c r="V6" s="224">
        <v>47000</v>
      </c>
      <c r="W6" s="224">
        <v>0</v>
      </c>
      <c r="X6" s="224">
        <v>0</v>
      </c>
      <c r="Y6" s="224">
        <v>2500</v>
      </c>
      <c r="Z6" s="224">
        <v>6000</v>
      </c>
      <c r="AA6" s="224">
        <v>35000</v>
      </c>
      <c r="AB6" s="224">
        <v>0</v>
      </c>
      <c r="AC6" s="224">
        <v>0</v>
      </c>
      <c r="AD6" s="224">
        <v>0</v>
      </c>
      <c r="AE6" s="224">
        <v>0</v>
      </c>
      <c r="AF6" s="224">
        <v>10000</v>
      </c>
      <c r="AG6" s="224">
        <v>0</v>
      </c>
      <c r="AH6" s="224">
        <v>0</v>
      </c>
      <c r="AI6" s="224">
        <v>0</v>
      </c>
      <c r="AJ6" s="224">
        <v>0</v>
      </c>
      <c r="AK6" s="224">
        <v>244668</v>
      </c>
      <c r="AL6" s="224">
        <v>10333</v>
      </c>
      <c r="AM6" s="224">
        <v>127039</v>
      </c>
      <c r="AN6" s="224">
        <v>22564</v>
      </c>
      <c r="AO6" s="224">
        <v>167982</v>
      </c>
      <c r="AP6" s="224">
        <v>0</v>
      </c>
      <c r="AQ6" s="224">
        <v>0</v>
      </c>
      <c r="AR6" s="224">
        <v>83238</v>
      </c>
      <c r="AS6" s="224">
        <v>20000</v>
      </c>
    </row>
    <row r="7" spans="1:45">
      <c r="A7" t="s">
        <v>626</v>
      </c>
      <c r="B7" s="224">
        <v>0</v>
      </c>
      <c r="C7" s="224">
        <v>0</v>
      </c>
      <c r="D7" s="224">
        <v>0</v>
      </c>
      <c r="E7" s="224">
        <v>0</v>
      </c>
      <c r="F7" s="224">
        <v>0</v>
      </c>
      <c r="G7" s="224">
        <v>0</v>
      </c>
      <c r="H7" s="224">
        <v>0</v>
      </c>
      <c r="I7" s="224">
        <v>7000</v>
      </c>
      <c r="J7" s="224">
        <v>0</v>
      </c>
      <c r="K7" s="224">
        <v>19228</v>
      </c>
      <c r="L7" s="224">
        <v>0</v>
      </c>
      <c r="M7" s="224">
        <v>0</v>
      </c>
      <c r="N7" s="224">
        <v>264247</v>
      </c>
      <c r="O7" s="224">
        <v>50807</v>
      </c>
      <c r="P7" s="224">
        <v>80622</v>
      </c>
      <c r="Q7" s="224">
        <v>5000</v>
      </c>
      <c r="R7" s="224">
        <v>487920</v>
      </c>
      <c r="S7" s="224">
        <v>0</v>
      </c>
      <c r="T7" s="224">
        <v>637500</v>
      </c>
      <c r="U7" s="224">
        <v>0</v>
      </c>
      <c r="V7" s="224">
        <v>91700</v>
      </c>
      <c r="W7" s="224">
        <v>85360</v>
      </c>
      <c r="X7" s="224">
        <v>118000</v>
      </c>
      <c r="Y7" s="224">
        <v>11617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>
        <v>0</v>
      </c>
      <c r="AG7" s="224">
        <v>0</v>
      </c>
      <c r="AH7" s="224">
        <v>0</v>
      </c>
      <c r="AI7" s="224">
        <v>0</v>
      </c>
      <c r="AJ7" s="224">
        <v>0</v>
      </c>
      <c r="AK7" s="224">
        <v>0</v>
      </c>
      <c r="AL7" s="224">
        <v>0</v>
      </c>
      <c r="AM7" s="224">
        <v>0</v>
      </c>
      <c r="AN7" s="224">
        <v>0</v>
      </c>
      <c r="AO7" s="224">
        <v>0</v>
      </c>
      <c r="AP7" s="224">
        <v>0</v>
      </c>
      <c r="AQ7" s="224">
        <v>0</v>
      </c>
      <c r="AR7" s="224">
        <v>0</v>
      </c>
      <c r="AS7" s="224">
        <v>0</v>
      </c>
    </row>
    <row r="8" spans="1:45">
      <c r="A8" t="s">
        <v>627</v>
      </c>
      <c r="B8">
        <v>0</v>
      </c>
      <c r="C8">
        <v>0</v>
      </c>
      <c r="D8" s="224">
        <v>0</v>
      </c>
      <c r="E8" s="224">
        <v>0</v>
      </c>
      <c r="F8" s="224">
        <v>34540</v>
      </c>
      <c r="G8" s="224">
        <v>77640</v>
      </c>
      <c r="H8" s="224">
        <v>13500</v>
      </c>
      <c r="I8" s="224">
        <v>2542</v>
      </c>
      <c r="J8" s="224">
        <v>22230</v>
      </c>
      <c r="K8" s="224">
        <v>500</v>
      </c>
      <c r="L8" s="224">
        <v>29762</v>
      </c>
      <c r="M8" s="224">
        <v>61942</v>
      </c>
      <c r="N8" s="224">
        <v>0</v>
      </c>
      <c r="O8" s="224">
        <v>0</v>
      </c>
      <c r="P8" s="224">
        <v>34165</v>
      </c>
      <c r="Q8" s="224">
        <v>0</v>
      </c>
      <c r="R8" s="224">
        <v>101017.4</v>
      </c>
      <c r="S8" s="224">
        <v>88900</v>
      </c>
      <c r="T8" s="224">
        <v>102745</v>
      </c>
      <c r="U8" s="224">
        <v>110000</v>
      </c>
      <c r="V8" s="224">
        <v>24300</v>
      </c>
      <c r="W8" s="224">
        <v>123100</v>
      </c>
      <c r="X8" s="224">
        <v>0</v>
      </c>
      <c r="Y8" s="224">
        <v>0</v>
      </c>
      <c r="Z8" s="224">
        <v>38000</v>
      </c>
      <c r="AA8" s="224">
        <v>87510</v>
      </c>
      <c r="AB8" s="224">
        <v>0</v>
      </c>
      <c r="AC8" s="224">
        <v>23810</v>
      </c>
      <c r="AD8" s="224">
        <v>19000</v>
      </c>
      <c r="AE8" s="224">
        <v>80000</v>
      </c>
      <c r="AF8" s="224">
        <v>23000</v>
      </c>
      <c r="AG8" s="224">
        <v>263150</v>
      </c>
      <c r="AH8" s="224">
        <v>0</v>
      </c>
      <c r="AI8" s="224">
        <v>40000</v>
      </c>
      <c r="AJ8" s="224">
        <v>0</v>
      </c>
      <c r="AK8" s="224">
        <v>0</v>
      </c>
      <c r="AL8" s="224">
        <v>0</v>
      </c>
      <c r="AM8" s="224">
        <v>0</v>
      </c>
      <c r="AN8" s="224">
        <v>0</v>
      </c>
      <c r="AO8" s="224">
        <v>0</v>
      </c>
      <c r="AP8" s="224">
        <v>0</v>
      </c>
      <c r="AQ8" s="224">
        <v>0</v>
      </c>
      <c r="AR8" s="224">
        <v>0</v>
      </c>
      <c r="AS8" s="224">
        <v>0</v>
      </c>
    </row>
    <row r="9" spans="1:45">
      <c r="A9" t="s">
        <v>628</v>
      </c>
      <c r="B9" s="326">
        <v>24531</v>
      </c>
      <c r="C9" s="326">
        <v>24897</v>
      </c>
      <c r="D9" s="326">
        <v>25293</v>
      </c>
      <c r="E9" s="326">
        <v>25811</v>
      </c>
      <c r="F9" s="326">
        <v>26206</v>
      </c>
      <c r="G9" s="326">
        <v>26633</v>
      </c>
      <c r="H9" s="326">
        <v>26863</v>
      </c>
      <c r="I9" s="326">
        <v>27149</v>
      </c>
      <c r="J9" s="326">
        <v>27742</v>
      </c>
      <c r="K9" s="326">
        <v>27880</v>
      </c>
      <c r="L9" s="326">
        <v>28337</v>
      </c>
      <c r="M9" s="326">
        <v>28794</v>
      </c>
      <c r="N9" s="326">
        <v>29064</v>
      </c>
      <c r="O9" s="326">
        <v>29433</v>
      </c>
      <c r="P9" s="326">
        <v>29859</v>
      </c>
      <c r="Q9" s="326">
        <v>29951</v>
      </c>
      <c r="R9" s="326">
        <v>30467</v>
      </c>
      <c r="S9" s="326">
        <v>30681</v>
      </c>
      <c r="T9" s="326">
        <v>31198</v>
      </c>
      <c r="U9" s="326">
        <v>31412</v>
      </c>
      <c r="V9" s="326">
        <v>31958</v>
      </c>
      <c r="W9" s="326">
        <v>32355</v>
      </c>
      <c r="X9" s="326">
        <v>32598</v>
      </c>
      <c r="Y9" s="326">
        <v>32963</v>
      </c>
      <c r="Z9" s="326">
        <v>33481</v>
      </c>
      <c r="AA9" s="326">
        <v>33755</v>
      </c>
      <c r="AB9" s="326">
        <v>34303</v>
      </c>
      <c r="AC9" s="326">
        <v>34485</v>
      </c>
      <c r="AD9" s="326">
        <v>34699</v>
      </c>
      <c r="AE9" s="326">
        <v>35064</v>
      </c>
      <c r="AF9" s="326">
        <v>35430</v>
      </c>
      <c r="AG9" s="326">
        <v>36068</v>
      </c>
      <c r="AH9" s="326">
        <v>36341</v>
      </c>
      <c r="AI9" s="326">
        <v>36525</v>
      </c>
      <c r="AJ9" s="326">
        <v>37103</v>
      </c>
      <c r="AK9" s="326">
        <v>37346</v>
      </c>
      <c r="AL9" s="326">
        <v>37802</v>
      </c>
      <c r="AM9" s="326">
        <v>37986</v>
      </c>
      <c r="AN9" s="326">
        <v>38594</v>
      </c>
      <c r="AO9" s="326">
        <v>38807</v>
      </c>
      <c r="AP9" s="326">
        <v>39082</v>
      </c>
      <c r="AQ9" s="326">
        <v>39448</v>
      </c>
      <c r="AR9" s="326">
        <v>39813</v>
      </c>
      <c r="AS9" s="326">
        <v>40390</v>
      </c>
    </row>
    <row r="11" spans="1:45">
      <c r="A11" t="s">
        <v>633</v>
      </c>
      <c r="D11" s="224"/>
      <c r="F11" s="224"/>
      <c r="L11" s="224"/>
      <c r="M11" s="224"/>
      <c r="N11" s="224"/>
      <c r="O11" s="224"/>
      <c r="P11" s="224"/>
      <c r="Q11" s="224"/>
      <c r="R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M11" s="224"/>
      <c r="AN11" s="224"/>
      <c r="AO11" s="224"/>
      <c r="AP11" s="224"/>
      <c r="AQ11" s="224"/>
      <c r="AR11" s="224"/>
    </row>
    <row r="13" spans="1:45">
      <c r="A13" t="s">
        <v>422</v>
      </c>
      <c r="B13">
        <v>0</v>
      </c>
      <c r="C13">
        <v>0</v>
      </c>
      <c r="D13" s="224">
        <f>AVERAGE(B4:D4)</f>
        <v>8900</v>
      </c>
      <c r="E13" s="224">
        <f t="shared" ref="E13:AS17" si="0">AVERAGE(C4:E4)</f>
        <v>8900</v>
      </c>
      <c r="F13" s="224">
        <f t="shared" si="0"/>
        <v>10233.333333333334</v>
      </c>
      <c r="G13" s="224">
        <f t="shared" si="0"/>
        <v>1333.3333333333333</v>
      </c>
      <c r="H13" s="224">
        <f t="shared" si="0"/>
        <v>1333.3333333333333</v>
      </c>
      <c r="I13" s="224">
        <f t="shared" si="0"/>
        <v>0</v>
      </c>
      <c r="J13" s="224">
        <f t="shared" si="0"/>
        <v>0</v>
      </c>
      <c r="K13" s="224">
        <f t="shared" si="0"/>
        <v>0</v>
      </c>
      <c r="L13" s="224">
        <f t="shared" si="0"/>
        <v>3583.6666666666665</v>
      </c>
      <c r="M13" s="224">
        <f t="shared" si="0"/>
        <v>3583.6666666666665</v>
      </c>
      <c r="N13" s="224">
        <f t="shared" si="0"/>
        <v>3583.6666666666665</v>
      </c>
      <c r="O13" s="224">
        <f t="shared" si="0"/>
        <v>0</v>
      </c>
      <c r="P13" s="224">
        <f t="shared" si="0"/>
        <v>19833.333333333332</v>
      </c>
      <c r="Q13" s="224">
        <f t="shared" si="0"/>
        <v>49966.666666666664</v>
      </c>
      <c r="R13" s="224">
        <f t="shared" si="0"/>
        <v>52966.666666666664</v>
      </c>
      <c r="S13" s="224">
        <f t="shared" si="0"/>
        <v>33133.333333333336</v>
      </c>
      <c r="T13" s="224">
        <f t="shared" si="0"/>
        <v>3000</v>
      </c>
      <c r="U13" s="224">
        <f t="shared" si="0"/>
        <v>0</v>
      </c>
      <c r="V13" s="224">
        <f t="shared" si="0"/>
        <v>0</v>
      </c>
      <c r="W13" s="224">
        <f t="shared" si="0"/>
        <v>38333.333333333336</v>
      </c>
      <c r="X13" s="224">
        <f t="shared" si="0"/>
        <v>42666.666666666664</v>
      </c>
      <c r="Y13" s="224">
        <f t="shared" si="0"/>
        <v>51500</v>
      </c>
      <c r="Z13" s="224">
        <f t="shared" si="0"/>
        <v>19900</v>
      </c>
      <c r="AA13" s="224">
        <f t="shared" si="0"/>
        <v>54566.666666666664</v>
      </c>
      <c r="AB13" s="224">
        <f t="shared" si="0"/>
        <v>82475</v>
      </c>
      <c r="AC13" s="224">
        <f t="shared" si="0"/>
        <v>75741.666666666672</v>
      </c>
      <c r="AD13" s="224">
        <f t="shared" si="0"/>
        <v>57454.333333333336</v>
      </c>
      <c r="AE13" s="224">
        <f t="shared" si="0"/>
        <v>20712.666666666668</v>
      </c>
      <c r="AF13" s="224">
        <f t="shared" si="0"/>
        <v>20712.666666666668</v>
      </c>
      <c r="AG13" s="224">
        <f t="shared" si="0"/>
        <v>12878.333333333334</v>
      </c>
      <c r="AH13" s="224">
        <f t="shared" si="0"/>
        <v>20674</v>
      </c>
      <c r="AI13" s="224">
        <f t="shared" si="0"/>
        <v>20674</v>
      </c>
      <c r="AJ13" s="224">
        <f t="shared" si="0"/>
        <v>15795.666666666666</v>
      </c>
      <c r="AK13" s="224">
        <f t="shared" si="0"/>
        <v>8000</v>
      </c>
      <c r="AL13" s="224">
        <f t="shared" si="0"/>
        <v>8000</v>
      </c>
      <c r="AM13" s="224">
        <f t="shared" si="0"/>
        <v>49616.666666666664</v>
      </c>
      <c r="AN13" s="224">
        <f t="shared" si="0"/>
        <v>64496.666666666664</v>
      </c>
      <c r="AO13" s="224">
        <f t="shared" si="0"/>
        <v>110549</v>
      </c>
      <c r="AP13" s="224">
        <f t="shared" si="0"/>
        <v>131765.66666666666</v>
      </c>
      <c r="AQ13" s="224">
        <f t="shared" si="0"/>
        <v>116885.66666666667</v>
      </c>
      <c r="AR13" s="224">
        <f t="shared" si="0"/>
        <v>73333.333333333328</v>
      </c>
      <c r="AS13" s="224">
        <f t="shared" si="0"/>
        <v>2500</v>
      </c>
    </row>
    <row r="14" spans="1:45">
      <c r="A14" t="s">
        <v>582</v>
      </c>
      <c r="B14">
        <v>60600</v>
      </c>
      <c r="C14">
        <v>47700</v>
      </c>
      <c r="D14" s="224">
        <f>AVERAGE(B5:D5)</f>
        <v>47916.666666666664</v>
      </c>
      <c r="E14" s="224">
        <f t="shared" si="0"/>
        <v>36150</v>
      </c>
      <c r="F14" s="224">
        <f t="shared" si="0"/>
        <v>33993.333333333336</v>
      </c>
      <c r="G14" s="224">
        <f t="shared" si="0"/>
        <v>18626.666666666668</v>
      </c>
      <c r="H14" s="224">
        <f t="shared" si="0"/>
        <v>14026.666666666666</v>
      </c>
      <c r="I14" s="224">
        <f t="shared" si="0"/>
        <v>33608.333333333336</v>
      </c>
      <c r="J14" s="224">
        <f t="shared" si="0"/>
        <v>35191.666666666664</v>
      </c>
      <c r="K14" s="224">
        <f t="shared" si="0"/>
        <v>33662.333333333336</v>
      </c>
      <c r="L14" s="224">
        <f t="shared" si="0"/>
        <v>14682.333333333334</v>
      </c>
      <c r="M14" s="224">
        <f t="shared" si="0"/>
        <v>15757</v>
      </c>
      <c r="N14" s="224">
        <f t="shared" si="0"/>
        <v>20179.5</v>
      </c>
      <c r="O14" s="224">
        <f t="shared" si="0"/>
        <v>25987</v>
      </c>
      <c r="P14" s="224">
        <f t="shared" si="0"/>
        <v>61875</v>
      </c>
      <c r="Q14" s="224">
        <f t="shared" si="0"/>
        <v>107275</v>
      </c>
      <c r="R14" s="224">
        <f t="shared" si="0"/>
        <v>98358.333333333328</v>
      </c>
      <c r="S14" s="224">
        <f t="shared" si="0"/>
        <v>106537.5</v>
      </c>
      <c r="T14" s="224">
        <f t="shared" si="0"/>
        <v>15000</v>
      </c>
      <c r="U14" s="224">
        <f t="shared" si="0"/>
        <v>30000</v>
      </c>
      <c r="V14" s="224">
        <f t="shared" si="0"/>
        <v>20150</v>
      </c>
      <c r="W14" s="224">
        <f t="shared" si="0"/>
        <v>62651</v>
      </c>
      <c r="X14" s="224">
        <f t="shared" si="0"/>
        <v>208927.33333333334</v>
      </c>
      <c r="Y14" s="224">
        <f t="shared" si="0"/>
        <v>308241</v>
      </c>
      <c r="Z14" s="224">
        <f t="shared" si="0"/>
        <v>269845.57</v>
      </c>
      <c r="AA14" s="224">
        <f t="shared" si="0"/>
        <v>58406.07</v>
      </c>
      <c r="AB14" s="224">
        <f t="shared" si="0"/>
        <v>58406.07</v>
      </c>
      <c r="AC14" s="224">
        <f t="shared" si="0"/>
        <v>30475</v>
      </c>
      <c r="AD14" s="224">
        <f t="shared" si="0"/>
        <v>21488.5</v>
      </c>
      <c r="AE14" s="224">
        <f t="shared" si="0"/>
        <v>64809</v>
      </c>
      <c r="AF14" s="224">
        <f t="shared" si="0"/>
        <v>63687.333333333336</v>
      </c>
      <c r="AG14" s="224">
        <f t="shared" si="0"/>
        <v>69928.333333333328</v>
      </c>
      <c r="AH14" s="224">
        <f t="shared" si="0"/>
        <v>86111.666666666672</v>
      </c>
      <c r="AI14" s="224">
        <f t="shared" si="0"/>
        <v>99701.333333333328</v>
      </c>
      <c r="AJ14" s="224">
        <f t="shared" si="0"/>
        <v>167134.66666666666</v>
      </c>
      <c r="AK14" s="224">
        <f t="shared" si="0"/>
        <v>150702</v>
      </c>
      <c r="AL14" s="224">
        <f t="shared" si="0"/>
        <v>157934.5</v>
      </c>
      <c r="AM14" s="224">
        <f t="shared" si="0"/>
        <v>70934.5</v>
      </c>
      <c r="AN14" s="224">
        <f t="shared" si="0"/>
        <v>70934.5</v>
      </c>
      <c r="AO14" s="224">
        <f t="shared" si="0"/>
        <v>53263</v>
      </c>
      <c r="AP14" s="224">
        <f t="shared" si="0"/>
        <v>87743</v>
      </c>
      <c r="AQ14" s="224">
        <f t="shared" si="0"/>
        <v>62987.333333333336</v>
      </c>
      <c r="AR14" s="224">
        <f t="shared" si="0"/>
        <v>78718</v>
      </c>
      <c r="AS14" s="224">
        <f t="shared" si="0"/>
        <v>88547</v>
      </c>
    </row>
    <row r="15" spans="1:45">
      <c r="A15" t="s">
        <v>625</v>
      </c>
      <c r="B15">
        <v>0</v>
      </c>
      <c r="C15">
        <v>0</v>
      </c>
      <c r="D15" s="224">
        <f>AVERAGE(B6:D6)</f>
        <v>0</v>
      </c>
      <c r="E15" s="224">
        <f t="shared" si="0"/>
        <v>18849</v>
      </c>
      <c r="F15" s="224">
        <f t="shared" si="0"/>
        <v>18849</v>
      </c>
      <c r="G15" s="224">
        <f t="shared" si="0"/>
        <v>25515.666666666668</v>
      </c>
      <c r="H15" s="224">
        <f t="shared" si="0"/>
        <v>31915</v>
      </c>
      <c r="I15" s="224">
        <f t="shared" si="0"/>
        <v>98391.333333333328</v>
      </c>
      <c r="J15" s="224">
        <f t="shared" si="0"/>
        <v>160480.33333333334</v>
      </c>
      <c r="K15" s="224">
        <f t="shared" si="0"/>
        <v>146746.66666666666</v>
      </c>
      <c r="L15" s="224">
        <f t="shared" si="0"/>
        <v>91926.666666666672</v>
      </c>
      <c r="M15" s="224">
        <f t="shared" si="0"/>
        <v>23171</v>
      </c>
      <c r="N15" s="224">
        <f t="shared" si="0"/>
        <v>74979.666666666672</v>
      </c>
      <c r="O15" s="224">
        <f t="shared" si="0"/>
        <v>109990</v>
      </c>
      <c r="P15" s="224">
        <f t="shared" si="0"/>
        <v>156490</v>
      </c>
      <c r="Q15" s="224">
        <f t="shared" si="0"/>
        <v>93166.666666666672</v>
      </c>
      <c r="R15" s="224">
        <f t="shared" si="0"/>
        <v>46500</v>
      </c>
      <c r="S15" s="224">
        <f t="shared" si="0"/>
        <v>0</v>
      </c>
      <c r="T15" s="224">
        <f t="shared" si="0"/>
        <v>0</v>
      </c>
      <c r="U15" s="224">
        <f t="shared" si="0"/>
        <v>0</v>
      </c>
      <c r="V15" s="224">
        <f t="shared" si="0"/>
        <v>15666.666666666666</v>
      </c>
      <c r="W15" s="224">
        <f t="shared" si="0"/>
        <v>15666.666666666666</v>
      </c>
      <c r="X15" s="224">
        <f t="shared" si="0"/>
        <v>15666.666666666666</v>
      </c>
      <c r="Y15" s="224">
        <f t="shared" si="0"/>
        <v>833.33333333333337</v>
      </c>
      <c r="Z15" s="224">
        <f t="shared" si="0"/>
        <v>2833.3333333333335</v>
      </c>
      <c r="AA15" s="224">
        <f t="shared" si="0"/>
        <v>14500</v>
      </c>
      <c r="AB15" s="224">
        <f t="shared" si="0"/>
        <v>13666.666666666666</v>
      </c>
      <c r="AC15" s="224">
        <f t="shared" si="0"/>
        <v>11666.666666666666</v>
      </c>
      <c r="AD15" s="224">
        <f t="shared" si="0"/>
        <v>0</v>
      </c>
      <c r="AE15" s="224">
        <f t="shared" si="0"/>
        <v>0</v>
      </c>
      <c r="AF15" s="224">
        <f t="shared" si="0"/>
        <v>3333.3333333333335</v>
      </c>
      <c r="AG15" s="224">
        <f t="shared" si="0"/>
        <v>3333.3333333333335</v>
      </c>
      <c r="AH15" s="224">
        <f t="shared" si="0"/>
        <v>3333.3333333333335</v>
      </c>
      <c r="AI15" s="224">
        <f t="shared" si="0"/>
        <v>0</v>
      </c>
      <c r="AJ15" s="224">
        <f t="shared" si="0"/>
        <v>0</v>
      </c>
      <c r="AK15" s="224">
        <f t="shared" si="0"/>
        <v>81556</v>
      </c>
      <c r="AL15" s="224">
        <f t="shared" si="0"/>
        <v>85000.333333333328</v>
      </c>
      <c r="AM15" s="224">
        <f t="shared" si="0"/>
        <v>127346.66666666667</v>
      </c>
      <c r="AN15" s="224">
        <f t="shared" si="0"/>
        <v>53312</v>
      </c>
      <c r="AO15" s="224">
        <f t="shared" si="0"/>
        <v>105861.66666666667</v>
      </c>
      <c r="AP15" s="224">
        <f t="shared" si="0"/>
        <v>63515.333333333336</v>
      </c>
      <c r="AQ15" s="224">
        <f t="shared" si="0"/>
        <v>55994</v>
      </c>
      <c r="AR15" s="224">
        <f t="shared" si="0"/>
        <v>27746</v>
      </c>
      <c r="AS15" s="224">
        <f t="shared" si="0"/>
        <v>34412.666666666664</v>
      </c>
    </row>
    <row r="16" spans="1:45">
      <c r="A16" t="s">
        <v>626</v>
      </c>
      <c r="B16">
        <v>0</v>
      </c>
      <c r="C16">
        <v>0</v>
      </c>
      <c r="D16" s="224">
        <f>AVERAGE(B7:D7)</f>
        <v>0</v>
      </c>
      <c r="E16" s="224">
        <f t="shared" si="0"/>
        <v>0</v>
      </c>
      <c r="F16" s="224">
        <f t="shared" si="0"/>
        <v>0</v>
      </c>
      <c r="G16" s="224">
        <f t="shared" si="0"/>
        <v>0</v>
      </c>
      <c r="H16" s="224">
        <f t="shared" si="0"/>
        <v>0</v>
      </c>
      <c r="I16" s="224">
        <f t="shared" si="0"/>
        <v>2333.3333333333335</v>
      </c>
      <c r="J16" s="224">
        <f t="shared" si="0"/>
        <v>2333.3333333333335</v>
      </c>
      <c r="K16" s="224">
        <f t="shared" si="0"/>
        <v>8742.6666666666661</v>
      </c>
      <c r="L16" s="224">
        <f t="shared" si="0"/>
        <v>6409.333333333333</v>
      </c>
      <c r="M16" s="224">
        <f t="shared" si="0"/>
        <v>6409.333333333333</v>
      </c>
      <c r="N16" s="224">
        <f t="shared" si="0"/>
        <v>88082.333333333328</v>
      </c>
      <c r="O16" s="224">
        <f t="shared" si="0"/>
        <v>105018</v>
      </c>
      <c r="P16" s="224">
        <f t="shared" si="0"/>
        <v>131892</v>
      </c>
      <c r="Q16" s="224">
        <f t="shared" si="0"/>
        <v>45476.333333333336</v>
      </c>
      <c r="R16" s="224">
        <f t="shared" si="0"/>
        <v>191180.66666666666</v>
      </c>
      <c r="S16" s="224">
        <f t="shared" si="0"/>
        <v>164306.66666666666</v>
      </c>
      <c r="T16" s="224">
        <f t="shared" si="0"/>
        <v>375140</v>
      </c>
      <c r="U16" s="224">
        <f t="shared" si="0"/>
        <v>212500</v>
      </c>
      <c r="V16" s="224">
        <f t="shared" si="0"/>
        <v>243066.66666666666</v>
      </c>
      <c r="W16" s="224">
        <f t="shared" si="0"/>
        <v>59020</v>
      </c>
      <c r="X16" s="224">
        <f t="shared" si="0"/>
        <v>98353.333333333328</v>
      </c>
      <c r="Y16" s="224">
        <f t="shared" si="0"/>
        <v>71659</v>
      </c>
      <c r="Z16" s="224">
        <f t="shared" si="0"/>
        <v>43205.666666666664</v>
      </c>
      <c r="AA16" s="224">
        <f t="shared" si="0"/>
        <v>3872.3333333333335</v>
      </c>
      <c r="AB16" s="224">
        <f t="shared" si="0"/>
        <v>0</v>
      </c>
      <c r="AC16" s="224">
        <f t="shared" si="0"/>
        <v>0</v>
      </c>
      <c r="AD16" s="224">
        <f t="shared" si="0"/>
        <v>0</v>
      </c>
      <c r="AE16" s="224">
        <f t="shared" si="0"/>
        <v>0</v>
      </c>
      <c r="AF16" s="224">
        <f t="shared" si="0"/>
        <v>0</v>
      </c>
      <c r="AG16" s="224">
        <f t="shared" si="0"/>
        <v>0</v>
      </c>
      <c r="AH16" s="224">
        <f t="shared" si="0"/>
        <v>0</v>
      </c>
      <c r="AI16" s="224">
        <f t="shared" si="0"/>
        <v>0</v>
      </c>
      <c r="AJ16" s="224">
        <f t="shared" si="0"/>
        <v>0</v>
      </c>
      <c r="AK16" s="224">
        <f t="shared" si="0"/>
        <v>0</v>
      </c>
      <c r="AL16" s="224">
        <f t="shared" si="0"/>
        <v>0</v>
      </c>
      <c r="AM16" s="224">
        <f t="shared" si="0"/>
        <v>0</v>
      </c>
      <c r="AN16" s="224">
        <f t="shared" si="0"/>
        <v>0</v>
      </c>
      <c r="AO16" s="224">
        <f t="shared" si="0"/>
        <v>0</v>
      </c>
      <c r="AP16" s="224">
        <f t="shared" si="0"/>
        <v>0</v>
      </c>
      <c r="AQ16" s="224">
        <f t="shared" si="0"/>
        <v>0</v>
      </c>
      <c r="AR16" s="224">
        <f t="shared" si="0"/>
        <v>0</v>
      </c>
      <c r="AS16" s="224">
        <f t="shared" si="0"/>
        <v>0</v>
      </c>
    </row>
    <row r="17" spans="1:45">
      <c r="A17" t="s">
        <v>627</v>
      </c>
      <c r="B17">
        <v>0</v>
      </c>
      <c r="C17">
        <v>0</v>
      </c>
      <c r="D17" s="224">
        <f>AVERAGE(B8:D8)</f>
        <v>0</v>
      </c>
      <c r="E17" s="224">
        <f t="shared" si="0"/>
        <v>0</v>
      </c>
      <c r="F17" s="224">
        <f t="shared" si="0"/>
        <v>11513.333333333334</v>
      </c>
      <c r="G17" s="224">
        <f t="shared" si="0"/>
        <v>37393.333333333336</v>
      </c>
      <c r="H17" s="224">
        <f t="shared" si="0"/>
        <v>41893.333333333336</v>
      </c>
      <c r="I17" s="224">
        <f t="shared" si="0"/>
        <v>31227.333333333332</v>
      </c>
      <c r="J17" s="224">
        <f t="shared" si="0"/>
        <v>12757.333333333334</v>
      </c>
      <c r="K17" s="224">
        <f t="shared" si="0"/>
        <v>8424</v>
      </c>
      <c r="L17" s="224">
        <f t="shared" si="0"/>
        <v>17497.333333333332</v>
      </c>
      <c r="M17" s="224">
        <f t="shared" si="0"/>
        <v>30734.666666666668</v>
      </c>
      <c r="N17" s="224">
        <f t="shared" si="0"/>
        <v>30568</v>
      </c>
      <c r="O17" s="224">
        <f t="shared" si="0"/>
        <v>20647.333333333332</v>
      </c>
      <c r="P17" s="224">
        <f t="shared" si="0"/>
        <v>11388.333333333334</v>
      </c>
      <c r="Q17" s="224">
        <f t="shared" si="0"/>
        <v>11388.333333333334</v>
      </c>
      <c r="R17" s="224">
        <f t="shared" si="0"/>
        <v>45060.799999999996</v>
      </c>
      <c r="S17" s="224">
        <f t="shared" si="0"/>
        <v>63305.799999999996</v>
      </c>
      <c r="T17" s="224">
        <f t="shared" si="0"/>
        <v>97554.133333333346</v>
      </c>
      <c r="U17" s="224">
        <f t="shared" si="0"/>
        <v>100548.33333333333</v>
      </c>
      <c r="V17" s="224">
        <f t="shared" si="0"/>
        <v>79015</v>
      </c>
      <c r="W17" s="224">
        <f t="shared" si="0"/>
        <v>85800</v>
      </c>
      <c r="X17" s="224">
        <f t="shared" si="0"/>
        <v>49133.333333333336</v>
      </c>
      <c r="Y17" s="224">
        <f t="shared" si="0"/>
        <v>41033.333333333336</v>
      </c>
      <c r="Z17" s="224">
        <f t="shared" si="0"/>
        <v>12666.666666666666</v>
      </c>
      <c r="AA17" s="224">
        <f t="shared" si="0"/>
        <v>41836.666666666664</v>
      </c>
      <c r="AB17" s="224">
        <f t="shared" si="0"/>
        <v>41836.666666666664</v>
      </c>
      <c r="AC17" s="224">
        <f t="shared" si="0"/>
        <v>37106.666666666664</v>
      </c>
      <c r="AD17" s="224">
        <f t="shared" si="0"/>
        <v>14270</v>
      </c>
      <c r="AE17" s="224">
        <f t="shared" si="0"/>
        <v>40936.666666666664</v>
      </c>
      <c r="AF17" s="224">
        <f t="shared" si="0"/>
        <v>40666.666666666664</v>
      </c>
      <c r="AG17" s="224">
        <f t="shared" si="0"/>
        <v>122050</v>
      </c>
      <c r="AH17" s="224">
        <f t="shared" si="0"/>
        <v>95383.333333333328</v>
      </c>
      <c r="AI17" s="224">
        <f t="shared" si="0"/>
        <v>101050</v>
      </c>
      <c r="AJ17" s="224">
        <f t="shared" si="0"/>
        <v>13333.333333333334</v>
      </c>
      <c r="AK17" s="224">
        <f t="shared" si="0"/>
        <v>13333.333333333334</v>
      </c>
      <c r="AL17" s="224">
        <f t="shared" si="0"/>
        <v>0</v>
      </c>
      <c r="AM17" s="224">
        <f t="shared" si="0"/>
        <v>0</v>
      </c>
      <c r="AN17" s="224">
        <f t="shared" si="0"/>
        <v>0</v>
      </c>
      <c r="AO17" s="224">
        <f t="shared" si="0"/>
        <v>0</v>
      </c>
      <c r="AP17" s="224">
        <f t="shared" si="0"/>
        <v>0</v>
      </c>
      <c r="AQ17" s="224">
        <f t="shared" si="0"/>
        <v>0</v>
      </c>
      <c r="AR17" s="224">
        <f t="shared" si="0"/>
        <v>0</v>
      </c>
      <c r="AS17" s="224">
        <f t="shared" si="0"/>
        <v>0</v>
      </c>
    </row>
    <row r="18" spans="1:45">
      <c r="A18" t="s">
        <v>628</v>
      </c>
      <c r="B18" s="326">
        <v>24531</v>
      </c>
      <c r="C18" s="326">
        <v>24897</v>
      </c>
      <c r="D18" s="326">
        <v>25293</v>
      </c>
      <c r="E18" s="326">
        <v>25811</v>
      </c>
      <c r="F18" s="326">
        <v>26206</v>
      </c>
      <c r="G18" s="326">
        <v>26633</v>
      </c>
      <c r="H18" s="326">
        <v>26863</v>
      </c>
      <c r="I18" s="326">
        <v>27149</v>
      </c>
      <c r="J18" s="326">
        <v>27742</v>
      </c>
      <c r="K18" s="326">
        <v>27880</v>
      </c>
      <c r="L18" s="326">
        <v>28337</v>
      </c>
      <c r="M18" s="326">
        <v>28794</v>
      </c>
      <c r="N18" s="326">
        <v>29064</v>
      </c>
      <c r="O18" s="326">
        <v>29433</v>
      </c>
      <c r="P18" s="326">
        <v>29859</v>
      </c>
      <c r="Q18" s="326">
        <v>29951</v>
      </c>
      <c r="R18" s="326">
        <v>30467</v>
      </c>
      <c r="S18" s="326">
        <v>30681</v>
      </c>
      <c r="T18" s="326">
        <v>31198</v>
      </c>
      <c r="U18" s="326">
        <v>31412</v>
      </c>
      <c r="V18" s="326">
        <v>31958</v>
      </c>
      <c r="W18" s="326">
        <v>32355</v>
      </c>
      <c r="X18" s="326">
        <v>32598</v>
      </c>
      <c r="Y18" s="326">
        <v>32963</v>
      </c>
      <c r="Z18" s="326">
        <v>33481</v>
      </c>
      <c r="AA18" s="326">
        <v>33755</v>
      </c>
      <c r="AB18" s="326">
        <v>34303</v>
      </c>
      <c r="AC18" s="326">
        <v>34485</v>
      </c>
      <c r="AD18" s="326">
        <v>34699</v>
      </c>
      <c r="AE18" s="326">
        <v>35064</v>
      </c>
      <c r="AF18" s="326">
        <v>35430</v>
      </c>
      <c r="AG18" s="326">
        <v>36068</v>
      </c>
      <c r="AH18" s="326">
        <v>36341</v>
      </c>
      <c r="AI18" s="326">
        <v>36525</v>
      </c>
      <c r="AJ18" s="326">
        <v>37103</v>
      </c>
      <c r="AK18" s="326">
        <v>37346</v>
      </c>
      <c r="AL18" s="326">
        <v>37802</v>
      </c>
      <c r="AM18" s="326">
        <v>37986</v>
      </c>
      <c r="AN18" s="326">
        <v>38594</v>
      </c>
      <c r="AO18" s="326">
        <v>38807</v>
      </c>
      <c r="AP18" s="326">
        <v>39082</v>
      </c>
      <c r="AQ18" s="326">
        <v>39448</v>
      </c>
      <c r="AR18" s="326">
        <v>39813</v>
      </c>
      <c r="AS18" s="326">
        <v>40390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756"/>
  <sheetViews>
    <sheetView zoomScale="75" zoomScaleNormal="75" zoomScalePageLayoutView="75" workbookViewId="0">
      <pane ySplit="1" topLeftCell="A210" activePane="bottomLeft" state="frozen"/>
      <selection pane="bottomLeft" activeCell="K251" sqref="A230:K251"/>
    </sheetView>
  </sheetViews>
  <sheetFormatPr baseColWidth="10" defaultColWidth="15.1640625" defaultRowHeight="13" x14ac:dyDescent="0"/>
  <cols>
    <col min="1" max="1" width="9.33203125" style="117" customWidth="1"/>
    <col min="2" max="2" width="63.6640625" style="94" customWidth="1"/>
    <col min="3" max="3" width="13.6640625" style="20" customWidth="1"/>
    <col min="4" max="4" width="8" style="78" customWidth="1"/>
    <col min="5" max="5" width="8" style="112" customWidth="1"/>
    <col min="6" max="6" width="7.1640625" style="78" customWidth="1"/>
    <col min="7" max="7" width="43" style="1" customWidth="1"/>
    <col min="8" max="8" width="20.6640625" style="2" customWidth="1"/>
    <col min="9" max="9" width="14.6640625" style="105" bestFit="1" customWidth="1"/>
    <col min="10" max="10" width="11.33203125" style="133" customWidth="1"/>
    <col min="11" max="11" width="10.6640625" style="14" customWidth="1"/>
    <col min="12" max="12" width="6.33203125" style="1" customWidth="1"/>
    <col min="13" max="16384" width="15.1640625" style="1"/>
  </cols>
  <sheetData>
    <row r="1" spans="1:11" s="9" customFormat="1">
      <c r="C1" s="336" t="s">
        <v>458</v>
      </c>
      <c r="D1" s="337"/>
      <c r="E1" s="148"/>
      <c r="I1" s="10"/>
    </row>
    <row r="2" spans="1:11" s="11" customFormat="1" ht="26">
      <c r="A2" s="11" t="s">
        <v>43</v>
      </c>
      <c r="B2" s="9" t="s">
        <v>459</v>
      </c>
      <c r="C2" s="19" t="s">
        <v>573</v>
      </c>
      <c r="D2" s="86" t="s">
        <v>574</v>
      </c>
      <c r="E2" s="149" t="s">
        <v>581</v>
      </c>
      <c r="F2" s="9" t="s">
        <v>460</v>
      </c>
      <c r="G2" s="9" t="s">
        <v>453</v>
      </c>
      <c r="H2" s="102" t="s">
        <v>454</v>
      </c>
      <c r="I2" s="10" t="s">
        <v>455</v>
      </c>
      <c r="J2" s="132" t="s">
        <v>456</v>
      </c>
      <c r="K2" s="49" t="s">
        <v>457</v>
      </c>
    </row>
    <row r="3" spans="1:11" ht="14.25" customHeight="1">
      <c r="A3" s="6">
        <v>1</v>
      </c>
      <c r="B3" s="109" t="s">
        <v>126</v>
      </c>
      <c r="C3" s="20" t="s">
        <v>330</v>
      </c>
      <c r="D3" s="78" t="s">
        <v>424</v>
      </c>
      <c r="E3" s="150" t="s">
        <v>582</v>
      </c>
      <c r="F3" s="78" t="s">
        <v>259</v>
      </c>
      <c r="G3" s="2" t="s">
        <v>115</v>
      </c>
      <c r="I3" s="137">
        <v>25000</v>
      </c>
      <c r="J3" s="126">
        <v>25203</v>
      </c>
      <c r="K3" s="120">
        <v>25537</v>
      </c>
    </row>
    <row r="4" spans="1:11" ht="14.25" customHeight="1">
      <c r="A4" s="6">
        <v>2</v>
      </c>
      <c r="B4" s="109" t="s">
        <v>388</v>
      </c>
      <c r="C4" s="20" t="s">
        <v>389</v>
      </c>
      <c r="D4" s="87"/>
      <c r="E4" s="150"/>
      <c r="F4" s="87"/>
      <c r="G4" s="52"/>
      <c r="I4" s="137"/>
      <c r="J4" s="126"/>
      <c r="K4" s="120"/>
    </row>
    <row r="5" spans="1:11" ht="14.25" customHeight="1">
      <c r="A5" s="6">
        <v>3</v>
      </c>
      <c r="B5" s="109" t="s">
        <v>223</v>
      </c>
      <c r="C5" s="20" t="s">
        <v>330</v>
      </c>
      <c r="D5" s="78" t="s">
        <v>424</v>
      </c>
      <c r="E5" s="150" t="s">
        <v>582</v>
      </c>
      <c r="F5" s="78" t="s">
        <v>84</v>
      </c>
      <c r="G5" s="2" t="s">
        <v>115</v>
      </c>
      <c r="I5" s="137">
        <v>22000</v>
      </c>
      <c r="J5" s="126">
        <v>24531</v>
      </c>
      <c r="K5" s="120">
        <v>26633</v>
      </c>
    </row>
    <row r="6" spans="1:11" ht="14.25" customHeight="1">
      <c r="A6" s="6">
        <v>3</v>
      </c>
      <c r="B6" s="109" t="s">
        <v>116</v>
      </c>
      <c r="C6" s="20" t="s">
        <v>333</v>
      </c>
      <c r="D6" s="78" t="s">
        <v>424</v>
      </c>
      <c r="E6" s="150" t="s">
        <v>582</v>
      </c>
      <c r="F6" s="78" t="s">
        <v>84</v>
      </c>
      <c r="G6" s="2" t="s">
        <v>117</v>
      </c>
      <c r="I6" s="137">
        <v>12000</v>
      </c>
      <c r="J6" s="126">
        <v>24531</v>
      </c>
      <c r="K6" s="120">
        <v>26633</v>
      </c>
    </row>
    <row r="7" spans="1:11" ht="14.25" customHeight="1">
      <c r="A7" s="6">
        <v>3</v>
      </c>
      <c r="B7" s="109" t="s">
        <v>116</v>
      </c>
      <c r="C7" s="20" t="s">
        <v>328</v>
      </c>
      <c r="D7" s="78" t="s">
        <v>424</v>
      </c>
      <c r="E7" s="150" t="s">
        <v>582</v>
      </c>
      <c r="F7" s="78" t="s">
        <v>84</v>
      </c>
      <c r="G7" s="2" t="s">
        <v>118</v>
      </c>
      <c r="I7" s="137">
        <v>7000</v>
      </c>
      <c r="J7" s="126">
        <v>24531</v>
      </c>
      <c r="K7" s="120">
        <v>26633</v>
      </c>
    </row>
    <row r="8" spans="1:11" ht="14.25" customHeight="1">
      <c r="A8" s="6">
        <v>3</v>
      </c>
      <c r="B8" s="109" t="s">
        <v>116</v>
      </c>
      <c r="C8" s="20" t="s">
        <v>328</v>
      </c>
      <c r="D8" s="78" t="s">
        <v>424</v>
      </c>
      <c r="E8" s="150" t="s">
        <v>582</v>
      </c>
      <c r="F8" s="78" t="s">
        <v>84</v>
      </c>
      <c r="G8" s="2" t="s">
        <v>119</v>
      </c>
      <c r="I8" s="137">
        <v>3200</v>
      </c>
      <c r="J8" s="126">
        <v>24531</v>
      </c>
      <c r="K8" s="120">
        <v>26633</v>
      </c>
    </row>
    <row r="9" spans="1:11" ht="14.25" customHeight="1">
      <c r="A9" s="6">
        <v>3</v>
      </c>
      <c r="B9" s="109" t="s">
        <v>116</v>
      </c>
      <c r="C9" s="20" t="s">
        <v>333</v>
      </c>
      <c r="D9" s="78" t="s">
        <v>424</v>
      </c>
      <c r="E9" s="150" t="s">
        <v>582</v>
      </c>
      <c r="F9" s="78" t="s">
        <v>84</v>
      </c>
      <c r="G9" s="2" t="s">
        <v>120</v>
      </c>
      <c r="I9" s="137">
        <v>2650</v>
      </c>
      <c r="J9" s="126">
        <v>24531</v>
      </c>
      <c r="K9" s="120">
        <v>26633</v>
      </c>
    </row>
    <row r="10" spans="1:11" ht="14.25" customHeight="1">
      <c r="A10" s="6">
        <v>3</v>
      </c>
      <c r="B10" s="109" t="s">
        <v>116</v>
      </c>
      <c r="C10" s="20" t="s">
        <v>363</v>
      </c>
      <c r="D10" s="78" t="s">
        <v>424</v>
      </c>
      <c r="E10" s="150" t="s">
        <v>582</v>
      </c>
      <c r="F10" s="78" t="s">
        <v>84</v>
      </c>
      <c r="G10" s="2" t="s">
        <v>121</v>
      </c>
      <c r="I10" s="137">
        <v>2000</v>
      </c>
      <c r="J10" s="126">
        <v>24531</v>
      </c>
      <c r="K10" s="120">
        <v>26633</v>
      </c>
    </row>
    <row r="11" spans="1:11" ht="14.25" customHeight="1">
      <c r="A11" s="6">
        <v>3</v>
      </c>
      <c r="B11" s="109" t="s">
        <v>116</v>
      </c>
      <c r="C11" s="20" t="s">
        <v>330</v>
      </c>
      <c r="D11" s="78" t="s">
        <v>424</v>
      </c>
      <c r="E11" s="150" t="s">
        <v>582</v>
      </c>
      <c r="F11" s="78" t="s">
        <v>84</v>
      </c>
      <c r="G11" s="2" t="s">
        <v>122</v>
      </c>
      <c r="I11" s="137">
        <v>11750</v>
      </c>
      <c r="J11" s="126">
        <v>24531</v>
      </c>
      <c r="K11" s="120">
        <v>26633</v>
      </c>
    </row>
    <row r="12" spans="1:11" ht="14.25" customHeight="1">
      <c r="A12" s="6">
        <v>4</v>
      </c>
      <c r="B12" s="109" t="s">
        <v>390</v>
      </c>
      <c r="C12" s="20" t="s">
        <v>424</v>
      </c>
      <c r="D12" s="87" t="s">
        <v>424</v>
      </c>
      <c r="E12" s="150" t="s">
        <v>582</v>
      </c>
      <c r="F12" s="87" t="s">
        <v>259</v>
      </c>
      <c r="G12" s="2" t="s">
        <v>441</v>
      </c>
      <c r="I12" s="137">
        <v>2000</v>
      </c>
      <c r="J12" s="126">
        <v>24531</v>
      </c>
      <c r="K12" s="120">
        <v>24531</v>
      </c>
    </row>
    <row r="13" spans="1:11" ht="14.25" customHeight="1">
      <c r="A13" s="6">
        <v>5</v>
      </c>
      <c r="B13" s="109" t="s">
        <v>391</v>
      </c>
      <c r="C13" s="20" t="s">
        <v>389</v>
      </c>
      <c r="D13" s="87"/>
      <c r="E13" s="150"/>
      <c r="F13" s="87"/>
      <c r="G13" s="52"/>
      <c r="I13" s="137"/>
      <c r="J13" s="126"/>
      <c r="K13" s="120"/>
    </row>
    <row r="14" spans="1:11" ht="14.25" customHeight="1">
      <c r="A14" s="6">
        <v>6</v>
      </c>
      <c r="B14" s="109" t="s">
        <v>257</v>
      </c>
      <c r="C14" s="20" t="s">
        <v>330</v>
      </c>
      <c r="D14" s="78" t="s">
        <v>424</v>
      </c>
      <c r="E14" s="150" t="s">
        <v>582</v>
      </c>
      <c r="F14" s="78" t="s">
        <v>259</v>
      </c>
      <c r="G14" s="2" t="s">
        <v>123</v>
      </c>
      <c r="I14" s="137">
        <v>30500</v>
      </c>
      <c r="J14" s="126">
        <v>24897</v>
      </c>
      <c r="K14" s="120">
        <v>26267</v>
      </c>
    </row>
    <row r="15" spans="1:11" ht="14.25" customHeight="1">
      <c r="A15" s="6">
        <v>6</v>
      </c>
      <c r="B15" s="109" t="s">
        <v>257</v>
      </c>
      <c r="C15" s="20" t="s">
        <v>363</v>
      </c>
      <c r="D15" s="78" t="s">
        <v>424</v>
      </c>
      <c r="E15" s="150" t="s">
        <v>582</v>
      </c>
      <c r="F15" s="78" t="s">
        <v>79</v>
      </c>
      <c r="G15" s="2" t="s">
        <v>231</v>
      </c>
      <c r="I15" s="137">
        <v>1000</v>
      </c>
      <c r="J15" s="126">
        <v>24897</v>
      </c>
      <c r="K15" s="120">
        <v>26267</v>
      </c>
    </row>
    <row r="16" spans="1:11" ht="14.25" customHeight="1">
      <c r="A16" s="6">
        <v>7</v>
      </c>
      <c r="B16" s="109" t="s">
        <v>131</v>
      </c>
      <c r="C16" s="20" t="s">
        <v>424</v>
      </c>
      <c r="D16" s="78" t="s">
        <v>422</v>
      </c>
      <c r="E16" s="150" t="s">
        <v>86</v>
      </c>
      <c r="F16" s="78" t="s">
        <v>258</v>
      </c>
      <c r="G16" s="2" t="s">
        <v>132</v>
      </c>
      <c r="I16" s="137">
        <v>4000</v>
      </c>
      <c r="J16" s="126">
        <v>25293</v>
      </c>
      <c r="K16" s="120">
        <v>25902</v>
      </c>
    </row>
    <row r="17" spans="1:11" ht="14.25" customHeight="1">
      <c r="A17" s="6">
        <v>7</v>
      </c>
      <c r="B17" s="109" t="s">
        <v>131</v>
      </c>
      <c r="C17" s="20" t="s">
        <v>333</v>
      </c>
      <c r="D17" s="78" t="s">
        <v>424</v>
      </c>
      <c r="E17" s="150" t="s">
        <v>582</v>
      </c>
      <c r="F17" s="78" t="s">
        <v>258</v>
      </c>
      <c r="G17" s="2" t="s">
        <v>133</v>
      </c>
      <c r="I17" s="137">
        <v>1000</v>
      </c>
      <c r="J17" s="126">
        <v>25293</v>
      </c>
      <c r="K17" s="120">
        <v>25902</v>
      </c>
    </row>
    <row r="18" spans="1:11" ht="14.25" customHeight="1">
      <c r="A18" s="6">
        <v>8</v>
      </c>
      <c r="B18" s="109" t="s">
        <v>124</v>
      </c>
      <c r="C18" s="20" t="s">
        <v>363</v>
      </c>
      <c r="D18" s="78" t="s">
        <v>424</v>
      </c>
      <c r="E18" s="150" t="s">
        <v>582</v>
      </c>
      <c r="F18" s="78" t="s">
        <v>75</v>
      </c>
      <c r="G18" s="2" t="s">
        <v>125</v>
      </c>
      <c r="I18" s="137">
        <v>3300</v>
      </c>
      <c r="J18" s="126">
        <v>24868</v>
      </c>
      <c r="K18" s="120">
        <v>25142</v>
      </c>
    </row>
    <row r="19" spans="1:11" ht="14.25" customHeight="1">
      <c r="A19" s="6">
        <v>9</v>
      </c>
      <c r="B19" s="109" t="s">
        <v>392</v>
      </c>
      <c r="C19" s="20" t="s">
        <v>393</v>
      </c>
      <c r="D19" s="87"/>
      <c r="E19" s="150"/>
      <c r="F19" s="87"/>
      <c r="G19" s="52"/>
      <c r="I19" s="137"/>
      <c r="J19" s="126"/>
      <c r="K19" s="120"/>
    </row>
    <row r="20" spans="1:11" ht="14.25" customHeight="1">
      <c r="A20" s="6">
        <v>10</v>
      </c>
      <c r="B20" s="109" t="s">
        <v>23</v>
      </c>
      <c r="C20" s="20" t="s">
        <v>328</v>
      </c>
      <c r="D20" s="78" t="s">
        <v>424</v>
      </c>
      <c r="E20" s="150" t="s">
        <v>582</v>
      </c>
      <c r="F20" s="78" t="s">
        <v>79</v>
      </c>
      <c r="G20" s="2" t="s">
        <v>24</v>
      </c>
      <c r="I20" s="137">
        <v>5300</v>
      </c>
      <c r="J20" s="126">
        <v>25658</v>
      </c>
      <c r="K20" s="120">
        <v>25841</v>
      </c>
    </row>
    <row r="21" spans="1:11" ht="14.25" customHeight="1">
      <c r="A21" s="6">
        <v>11</v>
      </c>
      <c r="B21" s="109" t="s">
        <v>20</v>
      </c>
      <c r="C21" s="20" t="s">
        <v>330</v>
      </c>
      <c r="D21" s="78" t="s">
        <v>424</v>
      </c>
      <c r="E21" s="150" t="s">
        <v>582</v>
      </c>
      <c r="F21" s="78" t="s">
        <v>261</v>
      </c>
      <c r="G21" s="2" t="s">
        <v>21</v>
      </c>
      <c r="I21" s="137">
        <v>4000</v>
      </c>
      <c r="J21" s="126">
        <v>25293</v>
      </c>
      <c r="K21" s="120">
        <v>25872</v>
      </c>
    </row>
    <row r="22" spans="1:11" ht="14.25" customHeight="1">
      <c r="A22" s="6">
        <v>11</v>
      </c>
      <c r="B22" s="109" t="s">
        <v>20</v>
      </c>
      <c r="C22" s="20" t="s">
        <v>330</v>
      </c>
      <c r="D22" s="78" t="s">
        <v>424</v>
      </c>
      <c r="E22" s="150" t="s">
        <v>582</v>
      </c>
      <c r="F22" s="78" t="s">
        <v>261</v>
      </c>
      <c r="G22" s="2" t="s">
        <v>22</v>
      </c>
      <c r="I22" s="137">
        <v>8000</v>
      </c>
      <c r="J22" s="126">
        <v>25293</v>
      </c>
      <c r="K22" s="120">
        <v>25872</v>
      </c>
    </row>
    <row r="23" spans="1:11" ht="14.25" customHeight="1">
      <c r="A23" s="6">
        <v>12</v>
      </c>
      <c r="B23" s="109" t="s">
        <v>394</v>
      </c>
      <c r="C23" s="20" t="s">
        <v>424</v>
      </c>
      <c r="D23" s="87" t="s">
        <v>424</v>
      </c>
      <c r="E23" s="150" t="s">
        <v>582</v>
      </c>
      <c r="F23" s="87" t="s">
        <v>260</v>
      </c>
      <c r="G23" s="2" t="s">
        <v>441</v>
      </c>
      <c r="I23" s="137">
        <v>7972</v>
      </c>
      <c r="J23" s="126">
        <v>25293</v>
      </c>
      <c r="K23" s="120">
        <v>26237</v>
      </c>
    </row>
    <row r="24" spans="1:11" ht="14.25" customHeight="1">
      <c r="A24" s="6">
        <v>13</v>
      </c>
      <c r="B24" s="109" t="s">
        <v>504</v>
      </c>
      <c r="C24" s="20" t="s">
        <v>393</v>
      </c>
      <c r="D24" s="87"/>
      <c r="E24" s="150"/>
      <c r="F24" s="87"/>
      <c r="G24" s="52"/>
      <c r="I24" s="137"/>
      <c r="J24" s="126"/>
      <c r="K24" s="120"/>
    </row>
    <row r="25" spans="1:11" ht="14.25" customHeight="1">
      <c r="A25" s="6">
        <v>14</v>
      </c>
      <c r="B25" s="109" t="s">
        <v>127</v>
      </c>
      <c r="C25" s="20" t="s">
        <v>333</v>
      </c>
      <c r="D25" s="78" t="s">
        <v>424</v>
      </c>
      <c r="E25" s="150" t="s">
        <v>582</v>
      </c>
      <c r="F25" s="78" t="s">
        <v>451</v>
      </c>
      <c r="G25" s="2" t="s">
        <v>128</v>
      </c>
      <c r="I25" s="137">
        <v>6000</v>
      </c>
      <c r="J25" s="126">
        <v>25262</v>
      </c>
      <c r="K25" s="120">
        <v>25415</v>
      </c>
    </row>
    <row r="26" spans="1:11" ht="14.25" customHeight="1">
      <c r="A26" s="6">
        <v>15</v>
      </c>
      <c r="B26" s="109" t="s">
        <v>183</v>
      </c>
      <c r="C26" s="20" t="s">
        <v>295</v>
      </c>
      <c r="D26" s="78" t="s">
        <v>422</v>
      </c>
      <c r="E26" s="150" t="s">
        <v>86</v>
      </c>
      <c r="F26" s="78" t="s">
        <v>79</v>
      </c>
      <c r="G26" s="2" t="s">
        <v>184</v>
      </c>
      <c r="I26" s="137">
        <v>20000</v>
      </c>
      <c r="J26" s="126">
        <v>25234</v>
      </c>
      <c r="K26" s="120">
        <v>25749</v>
      </c>
    </row>
    <row r="27" spans="1:11" ht="14.25" customHeight="1">
      <c r="A27" s="6">
        <v>16</v>
      </c>
      <c r="B27" s="109" t="s">
        <v>129</v>
      </c>
      <c r="C27" s="20" t="s">
        <v>328</v>
      </c>
      <c r="D27" s="78" t="s">
        <v>424</v>
      </c>
      <c r="E27" s="150" t="s">
        <v>582</v>
      </c>
      <c r="F27" s="78" t="s">
        <v>83</v>
      </c>
      <c r="G27" s="2" t="s">
        <v>130</v>
      </c>
      <c r="I27" s="137">
        <v>1850</v>
      </c>
      <c r="J27" s="126">
        <v>25262</v>
      </c>
      <c r="K27" s="120">
        <v>25537</v>
      </c>
    </row>
    <row r="28" spans="1:11" ht="14.25" customHeight="1">
      <c r="A28" s="6">
        <v>17</v>
      </c>
      <c r="B28" s="109" t="s">
        <v>505</v>
      </c>
      <c r="C28" s="20" t="s">
        <v>389</v>
      </c>
      <c r="D28" s="87"/>
      <c r="E28" s="128"/>
      <c r="F28" s="87"/>
      <c r="G28" s="52"/>
      <c r="I28" s="137"/>
      <c r="J28" s="126"/>
      <c r="K28" s="120"/>
    </row>
    <row r="29" spans="1:11" ht="14.25" customHeight="1">
      <c r="A29" s="6">
        <v>18</v>
      </c>
      <c r="B29" s="109" t="s">
        <v>185</v>
      </c>
      <c r="C29" s="20" t="s">
        <v>423</v>
      </c>
      <c r="D29" s="78" t="s">
        <v>422</v>
      </c>
      <c r="E29" s="150" t="s">
        <v>86</v>
      </c>
      <c r="F29" s="78" t="s">
        <v>73</v>
      </c>
      <c r="G29" s="2" t="s">
        <v>344</v>
      </c>
      <c r="I29" s="137">
        <v>2700</v>
      </c>
      <c r="J29" s="126">
        <v>25293</v>
      </c>
      <c r="K29" s="120">
        <v>25446</v>
      </c>
    </row>
    <row r="30" spans="1:11" ht="14.25" customHeight="1">
      <c r="A30" s="6">
        <v>19</v>
      </c>
      <c r="B30" s="109" t="s">
        <v>506</v>
      </c>
      <c r="C30" s="20" t="s">
        <v>363</v>
      </c>
      <c r="D30" s="78" t="s">
        <v>424</v>
      </c>
      <c r="E30" s="150" t="s">
        <v>582</v>
      </c>
      <c r="F30" s="78" t="s">
        <v>261</v>
      </c>
      <c r="G30" s="2" t="s">
        <v>121</v>
      </c>
      <c r="I30" s="137">
        <v>2500</v>
      </c>
      <c r="J30" s="126">
        <v>25293</v>
      </c>
      <c r="K30" s="120">
        <v>25872</v>
      </c>
    </row>
    <row r="31" spans="1:11" ht="14.25" customHeight="1">
      <c r="A31" s="6">
        <v>20</v>
      </c>
      <c r="B31" s="109" t="s">
        <v>507</v>
      </c>
      <c r="C31" s="20" t="s">
        <v>389</v>
      </c>
      <c r="D31" s="87"/>
      <c r="E31" s="128"/>
      <c r="F31" s="87"/>
      <c r="G31" s="52"/>
      <c r="I31" s="137"/>
      <c r="J31" s="126"/>
      <c r="K31" s="120"/>
    </row>
    <row r="32" spans="1:11" ht="14.25" customHeight="1">
      <c r="A32" s="6">
        <v>21</v>
      </c>
      <c r="B32" s="109" t="s">
        <v>508</v>
      </c>
      <c r="C32" s="20" t="s">
        <v>328</v>
      </c>
      <c r="D32" s="87" t="s">
        <v>424</v>
      </c>
      <c r="E32" s="150" t="s">
        <v>582</v>
      </c>
      <c r="F32" s="87" t="s">
        <v>259</v>
      </c>
      <c r="G32" s="2" t="s">
        <v>443</v>
      </c>
      <c r="I32" s="137">
        <v>2000</v>
      </c>
      <c r="J32" s="126">
        <v>25599</v>
      </c>
      <c r="K32" s="120">
        <v>25811</v>
      </c>
    </row>
    <row r="33" spans="1:11" ht="14.25" customHeight="1">
      <c r="A33" s="6">
        <v>22</v>
      </c>
      <c r="B33" s="109" t="s">
        <v>509</v>
      </c>
      <c r="C33" s="20" t="s">
        <v>389</v>
      </c>
      <c r="D33" s="87"/>
      <c r="E33" s="128"/>
      <c r="F33" s="87"/>
      <c r="G33" s="52"/>
      <c r="I33" s="137"/>
      <c r="J33" s="126"/>
      <c r="K33" s="120"/>
    </row>
    <row r="34" spans="1:11" ht="14.25" customHeight="1">
      <c r="A34" s="6">
        <v>23</v>
      </c>
      <c r="B34" s="109" t="s">
        <v>466</v>
      </c>
      <c r="C34" s="20" t="s">
        <v>330</v>
      </c>
      <c r="D34" s="78" t="s">
        <v>424</v>
      </c>
      <c r="E34" s="150" t="s">
        <v>582</v>
      </c>
      <c r="F34" s="78" t="s">
        <v>260</v>
      </c>
      <c r="G34" s="2" t="s">
        <v>123</v>
      </c>
      <c r="I34" s="137">
        <v>20000</v>
      </c>
      <c r="J34" s="126">
        <v>25599</v>
      </c>
      <c r="K34" s="120">
        <v>25811</v>
      </c>
    </row>
    <row r="35" spans="1:11" ht="14.25" customHeight="1">
      <c r="A35" s="6">
        <v>23</v>
      </c>
      <c r="B35" s="109" t="s">
        <v>466</v>
      </c>
      <c r="C35" s="106" t="s">
        <v>266</v>
      </c>
      <c r="D35" s="107" t="s">
        <v>166</v>
      </c>
      <c r="E35" s="150" t="s">
        <v>583</v>
      </c>
      <c r="F35" s="78" t="s">
        <v>260</v>
      </c>
      <c r="G35" s="2" t="s">
        <v>272</v>
      </c>
      <c r="H35" s="2" t="s">
        <v>273</v>
      </c>
      <c r="I35" s="137">
        <v>2000</v>
      </c>
      <c r="J35" s="126">
        <v>26633</v>
      </c>
      <c r="K35" s="120">
        <v>27149</v>
      </c>
    </row>
    <row r="36" spans="1:11" ht="14.25" customHeight="1">
      <c r="A36" s="6">
        <v>24</v>
      </c>
      <c r="B36" s="109" t="s">
        <v>510</v>
      </c>
      <c r="C36" s="20" t="s">
        <v>389</v>
      </c>
      <c r="D36" s="87"/>
      <c r="E36" s="128"/>
      <c r="F36" s="87"/>
      <c r="G36" s="52"/>
      <c r="I36" s="137"/>
      <c r="J36" s="126"/>
      <c r="K36" s="120"/>
    </row>
    <row r="37" spans="1:11" ht="14.25" customHeight="1">
      <c r="A37" s="6">
        <v>25</v>
      </c>
      <c r="B37" s="109" t="s">
        <v>511</v>
      </c>
      <c r="C37" s="20" t="s">
        <v>389</v>
      </c>
      <c r="D37" s="87"/>
      <c r="E37" s="128"/>
      <c r="F37" s="87"/>
      <c r="G37" s="52"/>
      <c r="I37" s="137"/>
      <c r="J37" s="126"/>
      <c r="K37" s="120"/>
    </row>
    <row r="38" spans="1:11" ht="14.25" customHeight="1">
      <c r="A38" s="6">
        <v>26</v>
      </c>
      <c r="B38" s="109" t="s">
        <v>265</v>
      </c>
      <c r="C38" s="20" t="s">
        <v>266</v>
      </c>
      <c r="D38" s="107" t="s">
        <v>166</v>
      </c>
      <c r="E38" s="150" t="s">
        <v>583</v>
      </c>
      <c r="F38" s="78" t="s">
        <v>79</v>
      </c>
      <c r="G38" s="2" t="s">
        <v>462</v>
      </c>
      <c r="I38" s="137">
        <v>10540</v>
      </c>
      <c r="J38" s="126">
        <v>26053</v>
      </c>
      <c r="K38" s="120">
        <v>26815</v>
      </c>
    </row>
    <row r="39" spans="1:11" ht="14.25" customHeight="1">
      <c r="A39" s="6">
        <v>27</v>
      </c>
      <c r="B39" s="109" t="s">
        <v>165</v>
      </c>
      <c r="C39" s="20" t="s">
        <v>286</v>
      </c>
      <c r="D39" s="78" t="s">
        <v>166</v>
      </c>
      <c r="E39" s="150" t="s">
        <v>583</v>
      </c>
      <c r="F39" s="78" t="s">
        <v>79</v>
      </c>
      <c r="G39" s="2" t="s">
        <v>167</v>
      </c>
      <c r="H39" s="2" t="s">
        <v>361</v>
      </c>
      <c r="I39" s="137">
        <v>56547</v>
      </c>
      <c r="J39" s="126">
        <v>25811</v>
      </c>
      <c r="K39" s="120">
        <v>26937</v>
      </c>
    </row>
    <row r="40" spans="1:11" ht="14.25" customHeight="1">
      <c r="A40" s="6">
        <v>28</v>
      </c>
      <c r="B40" s="109" t="s">
        <v>512</v>
      </c>
      <c r="C40" s="20" t="s">
        <v>389</v>
      </c>
      <c r="D40" s="87"/>
      <c r="E40" s="128"/>
      <c r="F40" s="87"/>
      <c r="G40" s="52"/>
      <c r="I40" s="137"/>
      <c r="J40" s="126"/>
      <c r="K40" s="120"/>
    </row>
    <row r="41" spans="1:11" ht="14.25" customHeight="1">
      <c r="A41" s="6">
        <v>29</v>
      </c>
      <c r="B41" s="109" t="s">
        <v>513</v>
      </c>
      <c r="C41" s="20" t="s">
        <v>389</v>
      </c>
      <c r="D41" s="87"/>
      <c r="E41" s="128"/>
      <c r="F41" s="87"/>
      <c r="G41" s="52"/>
      <c r="I41" s="137"/>
      <c r="J41" s="126"/>
      <c r="K41" s="120"/>
    </row>
    <row r="42" spans="1:11" ht="14.25" customHeight="1">
      <c r="A42" s="6">
        <v>30</v>
      </c>
      <c r="B42" s="109" t="s">
        <v>365</v>
      </c>
      <c r="C42" s="20" t="s">
        <v>330</v>
      </c>
      <c r="D42" s="78" t="s">
        <v>424</v>
      </c>
      <c r="E42" s="150" t="s">
        <v>582</v>
      </c>
      <c r="F42" s="78" t="s">
        <v>261</v>
      </c>
      <c r="G42" s="2" t="s">
        <v>25</v>
      </c>
      <c r="I42" s="137">
        <v>23330</v>
      </c>
      <c r="J42" s="126">
        <v>25992</v>
      </c>
      <c r="K42" s="120">
        <v>26603</v>
      </c>
    </row>
    <row r="43" spans="1:11" ht="14.25" customHeight="1">
      <c r="A43" s="6">
        <v>31</v>
      </c>
      <c r="B43" s="109" t="s">
        <v>186</v>
      </c>
      <c r="C43" s="20" t="s">
        <v>423</v>
      </c>
      <c r="D43" s="78" t="s">
        <v>422</v>
      </c>
      <c r="E43" s="150" t="s">
        <v>86</v>
      </c>
      <c r="F43" s="78" t="s">
        <v>74</v>
      </c>
      <c r="G43" s="2" t="s">
        <v>345</v>
      </c>
      <c r="I43" s="137">
        <v>4000</v>
      </c>
      <c r="J43" s="126">
        <v>25992</v>
      </c>
      <c r="K43" s="120">
        <v>26206</v>
      </c>
    </row>
    <row r="44" spans="1:11" ht="14.25" customHeight="1">
      <c r="A44" s="6">
        <v>32</v>
      </c>
      <c r="B44" s="109" t="s">
        <v>26</v>
      </c>
      <c r="C44" s="20" t="s">
        <v>333</v>
      </c>
      <c r="D44" s="78" t="s">
        <v>424</v>
      </c>
      <c r="E44" s="150" t="s">
        <v>582</v>
      </c>
      <c r="F44" s="78" t="s">
        <v>261</v>
      </c>
      <c r="G44" s="2" t="s">
        <v>27</v>
      </c>
      <c r="I44" s="137">
        <v>5000</v>
      </c>
      <c r="J44" s="126">
        <v>25992</v>
      </c>
      <c r="K44" s="120">
        <v>26511</v>
      </c>
    </row>
    <row r="45" spans="1:11" ht="14.25" customHeight="1">
      <c r="A45" s="6">
        <v>33</v>
      </c>
      <c r="B45" s="109" t="s">
        <v>267</v>
      </c>
      <c r="C45" s="20" t="s">
        <v>266</v>
      </c>
      <c r="D45" s="107" t="s">
        <v>166</v>
      </c>
      <c r="E45" s="150" t="s">
        <v>583</v>
      </c>
      <c r="F45" s="78" t="s">
        <v>260</v>
      </c>
      <c r="G45" s="2" t="s">
        <v>268</v>
      </c>
      <c r="H45" s="2" t="s">
        <v>269</v>
      </c>
      <c r="I45" s="137">
        <v>24000</v>
      </c>
      <c r="J45" s="126">
        <v>26206</v>
      </c>
      <c r="K45" s="120">
        <v>26389</v>
      </c>
    </row>
    <row r="46" spans="1:11" ht="14.25" customHeight="1">
      <c r="A46" s="6">
        <v>34</v>
      </c>
      <c r="B46" s="109" t="s">
        <v>514</v>
      </c>
      <c r="C46" s="20" t="s">
        <v>363</v>
      </c>
      <c r="D46" s="87" t="s">
        <v>424</v>
      </c>
      <c r="E46" s="128" t="s">
        <v>582</v>
      </c>
      <c r="F46" s="87" t="s">
        <v>261</v>
      </c>
      <c r="G46" s="2" t="s">
        <v>442</v>
      </c>
      <c r="I46" s="137">
        <v>500</v>
      </c>
      <c r="J46" s="126">
        <v>25992</v>
      </c>
      <c r="K46" s="120">
        <v>26206</v>
      </c>
    </row>
    <row r="47" spans="1:11">
      <c r="A47" s="6">
        <v>35</v>
      </c>
      <c r="B47" s="109" t="s">
        <v>366</v>
      </c>
      <c r="C47" s="20" t="s">
        <v>330</v>
      </c>
      <c r="D47" s="78" t="s">
        <v>424</v>
      </c>
      <c r="E47" s="128" t="s">
        <v>582</v>
      </c>
      <c r="F47" s="78" t="s">
        <v>85</v>
      </c>
      <c r="G47" s="2" t="s">
        <v>115</v>
      </c>
      <c r="I47" s="137">
        <v>1000</v>
      </c>
      <c r="J47" s="126">
        <v>26389</v>
      </c>
      <c r="K47" s="120">
        <v>26511</v>
      </c>
    </row>
    <row r="48" spans="1:11" ht="14.25" customHeight="1">
      <c r="A48" s="6">
        <v>36</v>
      </c>
      <c r="B48" s="109" t="s">
        <v>168</v>
      </c>
      <c r="C48" s="20" t="s">
        <v>286</v>
      </c>
      <c r="D48" s="78" t="s">
        <v>166</v>
      </c>
      <c r="E48" s="150" t="s">
        <v>583</v>
      </c>
      <c r="F48" s="78" t="s">
        <v>259</v>
      </c>
      <c r="G48" s="2" t="s">
        <v>169</v>
      </c>
      <c r="H48" s="2" t="s">
        <v>170</v>
      </c>
      <c r="I48" s="137">
        <v>20000</v>
      </c>
      <c r="J48" s="126">
        <v>26332</v>
      </c>
      <c r="K48" s="120">
        <v>26737</v>
      </c>
    </row>
    <row r="49" spans="1:11">
      <c r="A49" s="6">
        <v>36</v>
      </c>
      <c r="B49" s="109" t="s">
        <v>110</v>
      </c>
      <c r="C49" s="20" t="s">
        <v>328</v>
      </c>
      <c r="D49" s="78" t="s">
        <v>424</v>
      </c>
      <c r="E49" s="150" t="s">
        <v>582</v>
      </c>
      <c r="F49" s="78" t="s">
        <v>79</v>
      </c>
      <c r="G49" s="2" t="s">
        <v>24</v>
      </c>
      <c r="I49" s="137">
        <v>1250</v>
      </c>
      <c r="J49" s="126">
        <v>26358</v>
      </c>
      <c r="K49" s="120">
        <v>26968</v>
      </c>
    </row>
    <row r="50" spans="1:11" ht="14.25" customHeight="1">
      <c r="A50" s="6">
        <v>36</v>
      </c>
      <c r="B50" s="109" t="s">
        <v>270</v>
      </c>
      <c r="C50" s="20" t="s">
        <v>266</v>
      </c>
      <c r="D50" s="107" t="s">
        <v>166</v>
      </c>
      <c r="E50" s="150" t="s">
        <v>583</v>
      </c>
      <c r="F50" s="78" t="s">
        <v>260</v>
      </c>
      <c r="G50" s="2" t="s">
        <v>271</v>
      </c>
      <c r="I50" s="137">
        <v>6890</v>
      </c>
      <c r="J50" s="126">
        <v>26511</v>
      </c>
      <c r="K50" s="120">
        <v>26603</v>
      </c>
    </row>
    <row r="51" spans="1:11" ht="14.25" customHeight="1">
      <c r="A51" s="6">
        <v>37</v>
      </c>
      <c r="B51" s="109" t="s">
        <v>463</v>
      </c>
      <c r="C51" s="20" t="s">
        <v>266</v>
      </c>
      <c r="D51" s="107" t="s">
        <v>166</v>
      </c>
      <c r="E51" s="150" t="s">
        <v>583</v>
      </c>
      <c r="F51" s="78" t="s">
        <v>260</v>
      </c>
      <c r="G51" s="2" t="s">
        <v>271</v>
      </c>
      <c r="H51" s="2" t="s">
        <v>464</v>
      </c>
      <c r="I51" s="137">
        <v>35000</v>
      </c>
      <c r="J51" s="126">
        <v>26511</v>
      </c>
      <c r="K51" s="120">
        <v>26968</v>
      </c>
    </row>
    <row r="52" spans="1:11" ht="14.25" customHeight="1">
      <c r="A52" s="6">
        <v>37</v>
      </c>
      <c r="B52" s="109" t="s">
        <v>140</v>
      </c>
      <c r="C52" s="20" t="s">
        <v>266</v>
      </c>
      <c r="D52" s="107" t="s">
        <v>166</v>
      </c>
      <c r="E52" s="150" t="s">
        <v>583</v>
      </c>
      <c r="F52" s="78" t="s">
        <v>260</v>
      </c>
      <c r="G52" s="2" t="s">
        <v>271</v>
      </c>
      <c r="H52" s="2" t="s">
        <v>465</v>
      </c>
      <c r="I52" s="137">
        <v>11730</v>
      </c>
      <c r="J52" s="126">
        <v>27394</v>
      </c>
      <c r="K52" s="120">
        <v>27575</v>
      </c>
    </row>
    <row r="53" spans="1:11" ht="14.25" customHeight="1">
      <c r="A53" s="6">
        <v>38</v>
      </c>
      <c r="B53" s="109" t="s">
        <v>274</v>
      </c>
      <c r="C53" s="20" t="s">
        <v>266</v>
      </c>
      <c r="D53" s="107" t="s">
        <v>166</v>
      </c>
      <c r="E53" s="150" t="s">
        <v>583</v>
      </c>
      <c r="F53" s="78" t="s">
        <v>260</v>
      </c>
      <c r="G53" s="2" t="s">
        <v>271</v>
      </c>
      <c r="H53" s="2" t="s">
        <v>275</v>
      </c>
      <c r="I53" s="137">
        <v>33750</v>
      </c>
      <c r="J53" s="126">
        <v>26633</v>
      </c>
      <c r="K53" s="120">
        <v>26723</v>
      </c>
    </row>
    <row r="54" spans="1:11" ht="14.25" customHeight="1">
      <c r="A54" s="6">
        <v>39</v>
      </c>
      <c r="B54" s="109" t="s">
        <v>173</v>
      </c>
      <c r="C54" s="20" t="s">
        <v>266</v>
      </c>
      <c r="D54" s="107" t="s">
        <v>166</v>
      </c>
      <c r="E54" s="150" t="s">
        <v>583</v>
      </c>
      <c r="F54" s="78" t="s">
        <v>260</v>
      </c>
      <c r="G54" s="2" t="s">
        <v>271</v>
      </c>
      <c r="H54" s="2" t="s">
        <v>174</v>
      </c>
      <c r="I54" s="137">
        <v>500</v>
      </c>
      <c r="J54" s="126">
        <v>26863</v>
      </c>
      <c r="K54" s="120">
        <v>26886</v>
      </c>
    </row>
    <row r="55" spans="1:11" ht="14.25" customHeight="1">
      <c r="A55" s="6">
        <v>40</v>
      </c>
      <c r="B55" s="109" t="s">
        <v>52</v>
      </c>
      <c r="C55" s="20" t="s">
        <v>286</v>
      </c>
      <c r="D55" s="78" t="s">
        <v>166</v>
      </c>
      <c r="E55" s="150" t="s">
        <v>583</v>
      </c>
      <c r="F55" s="78" t="s">
        <v>260</v>
      </c>
      <c r="G55" s="2" t="s">
        <v>53</v>
      </c>
      <c r="H55" s="2" t="s">
        <v>64</v>
      </c>
      <c r="I55" s="137">
        <v>14989</v>
      </c>
      <c r="J55" s="126">
        <v>26784</v>
      </c>
      <c r="K55" s="120">
        <v>26967</v>
      </c>
    </row>
    <row r="56" spans="1:11" ht="14.25" customHeight="1">
      <c r="A56" s="6">
        <v>41</v>
      </c>
      <c r="B56" s="109" t="s">
        <v>230</v>
      </c>
      <c r="C56" s="20" t="s">
        <v>363</v>
      </c>
      <c r="D56" s="78" t="s">
        <v>424</v>
      </c>
      <c r="E56" s="150" t="s">
        <v>582</v>
      </c>
      <c r="F56" s="78" t="s">
        <v>260</v>
      </c>
      <c r="G56" s="2" t="s">
        <v>231</v>
      </c>
      <c r="I56" s="137">
        <v>1500</v>
      </c>
      <c r="J56" s="126">
        <v>26723</v>
      </c>
      <c r="K56" s="120">
        <v>26937</v>
      </c>
    </row>
    <row r="57" spans="1:11" ht="14.25" customHeight="1">
      <c r="A57" s="6">
        <v>42</v>
      </c>
      <c r="B57" s="109" t="s">
        <v>478</v>
      </c>
      <c r="C57" s="20" t="s">
        <v>286</v>
      </c>
      <c r="D57" s="78" t="s">
        <v>166</v>
      </c>
      <c r="E57" s="150" t="s">
        <v>583</v>
      </c>
      <c r="F57" s="78" t="s">
        <v>260</v>
      </c>
      <c r="G57" s="2" t="s">
        <v>68</v>
      </c>
      <c r="H57" s="2" t="s">
        <v>69</v>
      </c>
      <c r="I57" s="137">
        <v>44756</v>
      </c>
      <c r="J57" s="126">
        <v>26925</v>
      </c>
      <c r="K57" s="120">
        <v>27544</v>
      </c>
    </row>
    <row r="58" spans="1:11" ht="14.25" customHeight="1">
      <c r="A58" s="6">
        <v>43</v>
      </c>
      <c r="B58" s="109" t="s">
        <v>232</v>
      </c>
      <c r="C58" s="20" t="s">
        <v>330</v>
      </c>
      <c r="D58" s="78" t="s">
        <v>424</v>
      </c>
      <c r="E58" s="150" t="s">
        <v>582</v>
      </c>
      <c r="F58" s="78" t="s">
        <v>260</v>
      </c>
      <c r="G58" s="2" t="s">
        <v>115</v>
      </c>
      <c r="I58" s="137">
        <v>10000</v>
      </c>
      <c r="J58" s="126">
        <v>26723</v>
      </c>
      <c r="K58" s="120">
        <v>26937</v>
      </c>
    </row>
    <row r="59" spans="1:11" ht="14.25" customHeight="1">
      <c r="A59" s="6">
        <v>44</v>
      </c>
      <c r="B59" s="109" t="s">
        <v>65</v>
      </c>
      <c r="C59" s="20" t="s">
        <v>286</v>
      </c>
      <c r="D59" s="78" t="s">
        <v>166</v>
      </c>
      <c r="E59" s="150" t="s">
        <v>583</v>
      </c>
      <c r="F59" s="78" t="s">
        <v>260</v>
      </c>
      <c r="G59" s="2" t="s">
        <v>66</v>
      </c>
      <c r="H59" s="2" t="s">
        <v>67</v>
      </c>
      <c r="I59" s="137">
        <v>16000</v>
      </c>
      <c r="J59" s="126">
        <v>26937</v>
      </c>
      <c r="K59" s="120">
        <v>27301</v>
      </c>
    </row>
    <row r="60" spans="1:11" ht="14.25" customHeight="1">
      <c r="A60" s="6">
        <v>45</v>
      </c>
      <c r="B60" s="109" t="s">
        <v>171</v>
      </c>
      <c r="C60" s="20" t="s">
        <v>266</v>
      </c>
      <c r="D60" s="107" t="s">
        <v>166</v>
      </c>
      <c r="E60" s="150" t="s">
        <v>583</v>
      </c>
      <c r="F60" s="78" t="s">
        <v>260</v>
      </c>
      <c r="G60" s="2" t="s">
        <v>271</v>
      </c>
      <c r="H60" s="2" t="s">
        <v>172</v>
      </c>
      <c r="I60" s="137">
        <v>13000</v>
      </c>
      <c r="J60" s="126">
        <v>26664</v>
      </c>
      <c r="K60" s="120">
        <v>27728</v>
      </c>
    </row>
    <row r="61" spans="1:11" ht="14.25" customHeight="1">
      <c r="A61" s="6">
        <v>46</v>
      </c>
      <c r="B61" s="121" t="s">
        <v>89</v>
      </c>
      <c r="C61" s="21" t="s">
        <v>72</v>
      </c>
      <c r="D61" s="78" t="s">
        <v>422</v>
      </c>
      <c r="E61" s="150" t="s">
        <v>86</v>
      </c>
      <c r="F61" s="92" t="s">
        <v>259</v>
      </c>
      <c r="G61" s="6" t="s">
        <v>90</v>
      </c>
      <c r="H61" s="6"/>
      <c r="I61" s="138">
        <v>6500</v>
      </c>
      <c r="J61" s="127">
        <v>33389</v>
      </c>
      <c r="K61" s="122">
        <v>33542</v>
      </c>
    </row>
    <row r="62" spans="1:11" ht="14.25" customHeight="1">
      <c r="A62" s="6">
        <v>46</v>
      </c>
      <c r="B62" s="109" t="s">
        <v>233</v>
      </c>
      <c r="C62" s="20" t="s">
        <v>330</v>
      </c>
      <c r="D62" s="78" t="s">
        <v>424</v>
      </c>
      <c r="E62" s="150" t="s">
        <v>582</v>
      </c>
      <c r="F62" s="78" t="s">
        <v>79</v>
      </c>
      <c r="G62" s="2" t="s">
        <v>234</v>
      </c>
      <c r="I62" s="137">
        <v>75000</v>
      </c>
      <c r="J62" s="126">
        <v>27119</v>
      </c>
      <c r="K62" s="120">
        <v>27941</v>
      </c>
    </row>
    <row r="63" spans="1:11" ht="14.25" customHeight="1">
      <c r="A63" s="6">
        <v>46</v>
      </c>
      <c r="B63" s="109" t="s">
        <v>99</v>
      </c>
      <c r="C63" s="20" t="s">
        <v>286</v>
      </c>
      <c r="D63" s="78" t="s">
        <v>111</v>
      </c>
      <c r="E63" s="150" t="s">
        <v>583</v>
      </c>
      <c r="F63" s="78" t="s">
        <v>87</v>
      </c>
      <c r="G63" s="2" t="s">
        <v>16</v>
      </c>
      <c r="H63" s="2" t="s">
        <v>100</v>
      </c>
      <c r="I63" s="137">
        <v>3678</v>
      </c>
      <c r="J63" s="126">
        <v>29586</v>
      </c>
      <c r="K63" s="120">
        <v>29616</v>
      </c>
    </row>
    <row r="64" spans="1:11">
      <c r="A64" s="6">
        <v>46</v>
      </c>
      <c r="B64" s="109" t="s">
        <v>248</v>
      </c>
      <c r="C64" s="20" t="s">
        <v>286</v>
      </c>
      <c r="D64" s="78" t="s">
        <v>111</v>
      </c>
      <c r="E64" s="150" t="s">
        <v>583</v>
      </c>
      <c r="F64" s="78" t="s">
        <v>79</v>
      </c>
      <c r="G64" s="2" t="s">
        <v>180</v>
      </c>
      <c r="I64" s="137">
        <v>2500</v>
      </c>
      <c r="J64" s="126">
        <v>31137</v>
      </c>
      <c r="K64" s="120">
        <v>31563</v>
      </c>
    </row>
    <row r="65" spans="1:11" ht="14.25" customHeight="1">
      <c r="A65" s="6">
        <v>46</v>
      </c>
      <c r="B65" s="109" t="s">
        <v>224</v>
      </c>
      <c r="C65" s="20" t="s">
        <v>328</v>
      </c>
      <c r="D65" s="78" t="s">
        <v>424</v>
      </c>
      <c r="E65" s="150" t="s">
        <v>582</v>
      </c>
      <c r="F65" s="78" t="s">
        <v>79</v>
      </c>
      <c r="G65" s="2" t="s">
        <v>24</v>
      </c>
      <c r="I65" s="137">
        <v>8000</v>
      </c>
      <c r="J65" s="126">
        <v>31836</v>
      </c>
      <c r="K65" s="120">
        <v>32050</v>
      </c>
    </row>
    <row r="66" spans="1:11">
      <c r="A66" s="6">
        <v>46</v>
      </c>
      <c r="B66" s="109" t="s">
        <v>159</v>
      </c>
      <c r="C66" s="20" t="s">
        <v>286</v>
      </c>
      <c r="D66" s="78" t="s">
        <v>111</v>
      </c>
      <c r="E66" s="150" t="s">
        <v>583</v>
      </c>
      <c r="F66" s="78" t="s">
        <v>86</v>
      </c>
      <c r="G66" s="2" t="s">
        <v>16</v>
      </c>
      <c r="H66" s="2" t="s">
        <v>160</v>
      </c>
      <c r="I66" s="137">
        <v>11617</v>
      </c>
      <c r="J66" s="126">
        <v>32963</v>
      </c>
      <c r="K66" s="120">
        <v>33207</v>
      </c>
    </row>
    <row r="67" spans="1:11" ht="14.25" customHeight="1">
      <c r="A67" s="6">
        <v>46</v>
      </c>
      <c r="B67" s="109" t="s">
        <v>60</v>
      </c>
      <c r="C67" s="20" t="s">
        <v>286</v>
      </c>
      <c r="D67" s="78" t="s">
        <v>166</v>
      </c>
      <c r="E67" s="150" t="s">
        <v>583</v>
      </c>
      <c r="F67" s="78" t="s">
        <v>260</v>
      </c>
      <c r="G67" s="2" t="s">
        <v>180</v>
      </c>
      <c r="H67" s="2" t="s">
        <v>61</v>
      </c>
      <c r="I67" s="137">
        <v>2500</v>
      </c>
      <c r="J67" s="126">
        <v>32993</v>
      </c>
      <c r="K67" s="120">
        <v>33877</v>
      </c>
    </row>
    <row r="68" spans="1:11" ht="14.25" customHeight="1">
      <c r="A68" s="6">
        <v>46</v>
      </c>
      <c r="B68" s="109" t="s">
        <v>104</v>
      </c>
      <c r="C68" s="20" t="s">
        <v>286</v>
      </c>
      <c r="D68" s="78" t="s">
        <v>166</v>
      </c>
      <c r="E68" s="150" t="s">
        <v>583</v>
      </c>
      <c r="F68" s="78" t="s">
        <v>260</v>
      </c>
      <c r="G68" s="2" t="s">
        <v>105</v>
      </c>
      <c r="H68" s="2" t="s">
        <v>106</v>
      </c>
      <c r="I68" s="137">
        <v>6000</v>
      </c>
      <c r="J68" s="126">
        <v>33358</v>
      </c>
      <c r="K68" s="120">
        <v>33755</v>
      </c>
    </row>
    <row r="69" spans="1:11" ht="14.25" customHeight="1">
      <c r="A69" s="6">
        <v>46</v>
      </c>
      <c r="B69" s="109" t="s">
        <v>199</v>
      </c>
      <c r="C69" s="20" t="s">
        <v>266</v>
      </c>
      <c r="D69" s="107" t="s">
        <v>166</v>
      </c>
      <c r="E69" s="150" t="s">
        <v>583</v>
      </c>
      <c r="F69" s="78" t="s">
        <v>260</v>
      </c>
      <c r="G69" s="2" t="s">
        <v>40</v>
      </c>
      <c r="H69" s="2" t="s">
        <v>200</v>
      </c>
      <c r="I69" s="137">
        <v>10000</v>
      </c>
      <c r="J69" s="126">
        <v>33450</v>
      </c>
      <c r="K69" s="120">
        <v>33755</v>
      </c>
    </row>
    <row r="70" spans="1:11" ht="14.25" customHeight="1">
      <c r="A70" s="6">
        <v>47</v>
      </c>
      <c r="B70" s="109" t="s">
        <v>516</v>
      </c>
      <c r="C70" s="20" t="s">
        <v>431</v>
      </c>
      <c r="D70" s="87"/>
      <c r="E70" s="128"/>
      <c r="F70" s="87"/>
      <c r="G70" s="52"/>
      <c r="I70" s="137"/>
      <c r="J70" s="126"/>
      <c r="K70" s="120"/>
    </row>
    <row r="71" spans="1:11" ht="14.25" customHeight="1">
      <c r="A71" s="6">
        <v>48</v>
      </c>
      <c r="B71" s="109" t="s">
        <v>400</v>
      </c>
      <c r="C71" s="20" t="s">
        <v>266</v>
      </c>
      <c r="D71" s="107" t="s">
        <v>328</v>
      </c>
      <c r="E71" s="150" t="s">
        <v>86</v>
      </c>
      <c r="F71" s="78" t="s">
        <v>260</v>
      </c>
      <c r="G71" s="2" t="s">
        <v>175</v>
      </c>
      <c r="I71" s="137">
        <v>2542</v>
      </c>
      <c r="J71" s="126">
        <v>27149</v>
      </c>
      <c r="K71" s="120">
        <v>27180</v>
      </c>
    </row>
    <row r="72" spans="1:11" s="4" customFormat="1" ht="14.25" customHeight="1">
      <c r="A72" s="6">
        <v>49</v>
      </c>
      <c r="B72" s="109" t="s">
        <v>187</v>
      </c>
      <c r="C72" s="20" t="s">
        <v>363</v>
      </c>
      <c r="D72" s="78" t="s">
        <v>424</v>
      </c>
      <c r="E72" s="150" t="s">
        <v>582</v>
      </c>
      <c r="F72" s="78" t="s">
        <v>75</v>
      </c>
      <c r="G72" s="2" t="s">
        <v>188</v>
      </c>
      <c r="H72" s="2"/>
      <c r="I72" s="137">
        <v>2475</v>
      </c>
      <c r="J72" s="126">
        <v>27119</v>
      </c>
      <c r="K72" s="120">
        <v>28306</v>
      </c>
    </row>
    <row r="73" spans="1:11" ht="14.25" customHeight="1">
      <c r="A73" s="6">
        <v>49</v>
      </c>
      <c r="B73" s="109" t="s">
        <v>187</v>
      </c>
      <c r="C73" s="20" t="s">
        <v>330</v>
      </c>
      <c r="D73" s="78" t="s">
        <v>424</v>
      </c>
      <c r="E73" s="150" t="s">
        <v>582</v>
      </c>
      <c r="F73" s="78" t="s">
        <v>75</v>
      </c>
      <c r="G73" s="2" t="s">
        <v>236</v>
      </c>
      <c r="I73" s="137">
        <v>1000</v>
      </c>
      <c r="J73" s="126">
        <v>27119</v>
      </c>
      <c r="K73" s="120">
        <v>28306</v>
      </c>
    </row>
    <row r="74" spans="1:11" ht="14.25" customHeight="1">
      <c r="A74" s="6">
        <v>49</v>
      </c>
      <c r="B74" s="109" t="s">
        <v>187</v>
      </c>
      <c r="C74" s="20" t="s">
        <v>330</v>
      </c>
      <c r="D74" s="78" t="s">
        <v>424</v>
      </c>
      <c r="E74" s="150" t="s">
        <v>582</v>
      </c>
      <c r="F74" s="78" t="s">
        <v>75</v>
      </c>
      <c r="G74" s="2" t="s">
        <v>237</v>
      </c>
      <c r="I74" s="137">
        <v>3000</v>
      </c>
      <c r="J74" s="126">
        <v>27119</v>
      </c>
      <c r="K74" s="120">
        <v>28459</v>
      </c>
    </row>
    <row r="75" spans="1:11" ht="14.25" customHeight="1">
      <c r="A75" s="6">
        <v>49</v>
      </c>
      <c r="B75" s="109" t="s">
        <v>187</v>
      </c>
      <c r="C75" s="20" t="s">
        <v>330</v>
      </c>
      <c r="D75" s="78" t="s">
        <v>424</v>
      </c>
      <c r="E75" s="150" t="s">
        <v>582</v>
      </c>
      <c r="F75" s="78" t="s">
        <v>75</v>
      </c>
      <c r="G75" s="2" t="s">
        <v>235</v>
      </c>
      <c r="I75" s="137">
        <v>5600</v>
      </c>
      <c r="J75" s="126">
        <v>27119</v>
      </c>
      <c r="K75" s="120">
        <v>28733</v>
      </c>
    </row>
    <row r="76" spans="1:11" ht="14.25" customHeight="1">
      <c r="A76" s="6">
        <v>50</v>
      </c>
      <c r="B76" s="109" t="s">
        <v>479</v>
      </c>
      <c r="C76" s="20" t="s">
        <v>286</v>
      </c>
      <c r="D76" s="78" t="s">
        <v>166</v>
      </c>
      <c r="E76" s="150" t="s">
        <v>583</v>
      </c>
      <c r="F76" s="78" t="s">
        <v>260</v>
      </c>
      <c r="G76" s="2" t="s">
        <v>68</v>
      </c>
      <c r="H76" s="2" t="s">
        <v>179</v>
      </c>
      <c r="I76" s="137">
        <v>138483</v>
      </c>
      <c r="J76" s="126">
        <v>27210</v>
      </c>
      <c r="K76" s="120">
        <v>27574</v>
      </c>
    </row>
    <row r="77" spans="1:11" ht="14.25" customHeight="1">
      <c r="A77" s="6">
        <v>51</v>
      </c>
      <c r="B77" s="109" t="s">
        <v>515</v>
      </c>
      <c r="C77" s="20" t="s">
        <v>517</v>
      </c>
      <c r="D77" s="87"/>
      <c r="E77" s="150"/>
      <c r="F77" s="87"/>
      <c r="G77" s="52"/>
      <c r="I77" s="137"/>
      <c r="J77" s="126"/>
      <c r="K77" s="120"/>
    </row>
    <row r="78" spans="1:11" ht="14.25" customHeight="1">
      <c r="A78" s="6">
        <v>52</v>
      </c>
      <c r="B78" s="109" t="s">
        <v>481</v>
      </c>
      <c r="C78" s="20" t="s">
        <v>286</v>
      </c>
      <c r="D78" s="78" t="s">
        <v>166</v>
      </c>
      <c r="E78" s="150" t="s">
        <v>583</v>
      </c>
      <c r="F78" s="78" t="s">
        <v>260</v>
      </c>
      <c r="G78" s="2" t="s">
        <v>68</v>
      </c>
      <c r="H78" s="2" t="s">
        <v>182</v>
      </c>
      <c r="I78" s="137">
        <v>54496</v>
      </c>
      <c r="J78" s="126">
        <v>27302</v>
      </c>
      <c r="K78" s="120">
        <v>27758</v>
      </c>
    </row>
    <row r="79" spans="1:11" ht="14.25" customHeight="1">
      <c r="A79" s="6">
        <v>53</v>
      </c>
      <c r="B79" s="109" t="s">
        <v>480</v>
      </c>
      <c r="C79" s="20" t="s">
        <v>286</v>
      </c>
      <c r="D79" s="78" t="s">
        <v>166</v>
      </c>
      <c r="E79" s="150" t="s">
        <v>583</v>
      </c>
      <c r="F79" s="78" t="s">
        <v>260</v>
      </c>
      <c r="G79" s="2" t="s">
        <v>180</v>
      </c>
      <c r="H79" s="2" t="s">
        <v>181</v>
      </c>
      <c r="I79" s="137">
        <v>2450</v>
      </c>
      <c r="J79" s="126">
        <v>27210</v>
      </c>
      <c r="K79" s="120">
        <v>27698</v>
      </c>
    </row>
    <row r="80" spans="1:11" ht="14.25" customHeight="1">
      <c r="A80" s="6">
        <v>54</v>
      </c>
      <c r="B80" s="109" t="s">
        <v>112</v>
      </c>
      <c r="C80" s="20" t="s">
        <v>286</v>
      </c>
      <c r="D80" s="78" t="s">
        <v>111</v>
      </c>
      <c r="E80" s="150" t="s">
        <v>583</v>
      </c>
      <c r="F80" s="78" t="s">
        <v>259</v>
      </c>
      <c r="G80" s="2" t="s">
        <v>113</v>
      </c>
      <c r="H80" s="2" t="s">
        <v>114</v>
      </c>
      <c r="I80" s="137">
        <v>7000</v>
      </c>
      <c r="J80" s="126">
        <v>27241</v>
      </c>
      <c r="K80" s="120">
        <v>27940</v>
      </c>
    </row>
    <row r="81" spans="1:11" ht="14.25" customHeight="1">
      <c r="A81" s="6">
        <v>55</v>
      </c>
      <c r="B81" s="109" t="s">
        <v>70</v>
      </c>
      <c r="C81" s="20" t="s">
        <v>286</v>
      </c>
      <c r="D81" s="78" t="s">
        <v>166</v>
      </c>
      <c r="E81" s="150" t="s">
        <v>583</v>
      </c>
      <c r="F81" s="78" t="s">
        <v>260</v>
      </c>
      <c r="G81" s="2" t="s">
        <v>66</v>
      </c>
      <c r="H81" s="2" t="s">
        <v>71</v>
      </c>
      <c r="I81" s="137">
        <v>4000</v>
      </c>
      <c r="J81" s="126">
        <v>27180</v>
      </c>
      <c r="K81" s="120">
        <v>27331</v>
      </c>
    </row>
    <row r="82" spans="1:11" ht="14.25" customHeight="1">
      <c r="A82" s="6">
        <v>56</v>
      </c>
      <c r="B82" s="109" t="s">
        <v>287</v>
      </c>
      <c r="C82" s="20" t="s">
        <v>286</v>
      </c>
      <c r="D82" s="78" t="s">
        <v>166</v>
      </c>
      <c r="E82" s="150" t="s">
        <v>583</v>
      </c>
      <c r="F82" s="78" t="s">
        <v>260</v>
      </c>
      <c r="G82" s="2" t="s">
        <v>303</v>
      </c>
      <c r="H82" s="2" t="s">
        <v>97</v>
      </c>
      <c r="I82" s="137">
        <v>26589</v>
      </c>
      <c r="J82" s="126">
        <v>27394</v>
      </c>
      <c r="K82" s="120">
        <v>27728</v>
      </c>
    </row>
    <row r="83" spans="1:11" ht="14.25" customHeight="1">
      <c r="A83" s="6">
        <v>57</v>
      </c>
      <c r="B83" s="109" t="s">
        <v>406</v>
      </c>
      <c r="C83" s="20" t="s">
        <v>389</v>
      </c>
      <c r="D83" s="87"/>
      <c r="E83" s="150"/>
      <c r="F83" s="87"/>
      <c r="G83" s="52"/>
      <c r="I83" s="137"/>
      <c r="J83" s="126"/>
      <c r="K83" s="120"/>
    </row>
    <row r="84" spans="1:11" ht="14.25" customHeight="1">
      <c r="A84" s="6">
        <v>58</v>
      </c>
      <c r="B84" s="109" t="s">
        <v>304</v>
      </c>
      <c r="C84" s="20" t="s">
        <v>286</v>
      </c>
      <c r="D84" s="78" t="s">
        <v>166</v>
      </c>
      <c r="E84" s="150" t="s">
        <v>583</v>
      </c>
      <c r="F84" s="78" t="s">
        <v>260</v>
      </c>
      <c r="G84" s="2" t="s">
        <v>305</v>
      </c>
      <c r="H84" s="2" t="s">
        <v>306</v>
      </c>
      <c r="I84" s="137">
        <v>2000</v>
      </c>
      <c r="J84" s="126">
        <v>27570</v>
      </c>
      <c r="K84" s="120">
        <v>27662</v>
      </c>
    </row>
    <row r="85" spans="1:11" ht="14.25" customHeight="1">
      <c r="A85" s="6">
        <v>59</v>
      </c>
      <c r="B85" s="109" t="s">
        <v>289</v>
      </c>
      <c r="C85" s="20" t="s">
        <v>286</v>
      </c>
      <c r="D85" s="78" t="s">
        <v>166</v>
      </c>
      <c r="E85" s="150" t="s">
        <v>583</v>
      </c>
      <c r="F85" s="78" t="s">
        <v>260</v>
      </c>
      <c r="G85" s="2" t="s">
        <v>307</v>
      </c>
      <c r="H85" s="2" t="s">
        <v>206</v>
      </c>
      <c r="I85" s="137">
        <v>36000</v>
      </c>
      <c r="J85" s="126">
        <v>27637</v>
      </c>
      <c r="K85" s="120">
        <v>27910</v>
      </c>
    </row>
    <row r="86" spans="1:11" ht="14.25" customHeight="1">
      <c r="A86" s="6">
        <v>60</v>
      </c>
      <c r="B86" s="109" t="s">
        <v>207</v>
      </c>
      <c r="C86" s="20" t="s">
        <v>286</v>
      </c>
      <c r="D86" s="78" t="s">
        <v>166</v>
      </c>
      <c r="E86" s="150" t="s">
        <v>583</v>
      </c>
      <c r="F86" s="78" t="s">
        <v>260</v>
      </c>
      <c r="G86" s="2" t="s">
        <v>303</v>
      </c>
      <c r="H86" s="2" t="s">
        <v>208</v>
      </c>
      <c r="I86" s="137">
        <v>102000</v>
      </c>
      <c r="J86" s="126">
        <v>27676</v>
      </c>
      <c r="K86" s="120">
        <v>28063</v>
      </c>
    </row>
    <row r="87" spans="1:11" ht="14.25" customHeight="1">
      <c r="A87" s="6">
        <v>61</v>
      </c>
      <c r="B87" s="109" t="s">
        <v>209</v>
      </c>
      <c r="C87" s="20" t="s">
        <v>286</v>
      </c>
      <c r="D87" s="78" t="s">
        <v>166</v>
      </c>
      <c r="E87" s="150" t="s">
        <v>583</v>
      </c>
      <c r="F87" s="78" t="s">
        <v>260</v>
      </c>
      <c r="G87" s="2" t="s">
        <v>303</v>
      </c>
      <c r="H87" s="2" t="s">
        <v>210</v>
      </c>
      <c r="I87" s="137">
        <v>39678</v>
      </c>
      <c r="J87" s="126">
        <v>27698</v>
      </c>
      <c r="K87" s="120">
        <v>28158</v>
      </c>
    </row>
    <row r="88" spans="1:11" ht="14.25" customHeight="1">
      <c r="A88" s="6">
        <v>62</v>
      </c>
      <c r="B88" s="109" t="s">
        <v>407</v>
      </c>
      <c r="C88" s="20" t="s">
        <v>363</v>
      </c>
      <c r="D88" s="87" t="s">
        <v>424</v>
      </c>
      <c r="E88" s="128" t="s">
        <v>582</v>
      </c>
      <c r="F88" s="87" t="s">
        <v>259</v>
      </c>
      <c r="G88" s="2" t="s">
        <v>433</v>
      </c>
      <c r="I88" s="137">
        <v>1000</v>
      </c>
      <c r="J88" s="126">
        <v>27570</v>
      </c>
      <c r="K88" s="120">
        <v>27662</v>
      </c>
    </row>
    <row r="89" spans="1:11" ht="14.25" customHeight="1">
      <c r="A89" s="6">
        <v>63</v>
      </c>
      <c r="B89" s="109" t="s">
        <v>141</v>
      </c>
      <c r="C89" s="20" t="s">
        <v>266</v>
      </c>
      <c r="D89" s="107" t="s">
        <v>166</v>
      </c>
      <c r="E89" s="150" t="s">
        <v>583</v>
      </c>
      <c r="F89" s="78" t="s">
        <v>260</v>
      </c>
      <c r="G89" s="2" t="s">
        <v>142</v>
      </c>
      <c r="H89" s="2" t="s">
        <v>143</v>
      </c>
      <c r="I89" s="137">
        <v>10500</v>
      </c>
      <c r="J89" s="126">
        <v>27742</v>
      </c>
      <c r="K89" s="120">
        <v>27833</v>
      </c>
    </row>
    <row r="90" spans="1:11" ht="14.25" customHeight="1">
      <c r="A90" s="6">
        <v>64</v>
      </c>
      <c r="B90" s="109" t="s">
        <v>349</v>
      </c>
      <c r="C90" s="20" t="s">
        <v>330</v>
      </c>
      <c r="D90" s="78" t="s">
        <v>424</v>
      </c>
      <c r="E90" s="150" t="s">
        <v>582</v>
      </c>
      <c r="F90" s="78" t="s">
        <v>79</v>
      </c>
      <c r="G90" s="2" t="s">
        <v>350</v>
      </c>
      <c r="I90" s="137">
        <v>5000</v>
      </c>
      <c r="J90" s="126">
        <v>27514</v>
      </c>
      <c r="K90" s="120">
        <v>27728</v>
      </c>
    </row>
    <row r="91" spans="1:11" ht="14.25" customHeight="1">
      <c r="A91" s="6">
        <v>65</v>
      </c>
      <c r="B91" s="109" t="s">
        <v>238</v>
      </c>
      <c r="C91" s="20" t="s">
        <v>330</v>
      </c>
      <c r="D91" s="78" t="s">
        <v>424</v>
      </c>
      <c r="E91" s="150" t="s">
        <v>582</v>
      </c>
      <c r="F91" s="78" t="s">
        <v>259</v>
      </c>
      <c r="G91" s="2" t="s">
        <v>239</v>
      </c>
      <c r="I91" s="137">
        <v>2000</v>
      </c>
      <c r="J91" s="126">
        <v>27425</v>
      </c>
      <c r="K91" s="120">
        <v>27728</v>
      </c>
    </row>
    <row r="92" spans="1:11" ht="14.25" customHeight="1">
      <c r="A92" s="6">
        <v>66</v>
      </c>
      <c r="B92" s="109" t="s">
        <v>434</v>
      </c>
      <c r="C92" s="20" t="s">
        <v>286</v>
      </c>
      <c r="D92" s="87" t="s">
        <v>111</v>
      </c>
      <c r="E92" s="128" t="s">
        <v>583</v>
      </c>
      <c r="F92" s="87" t="s">
        <v>259</v>
      </c>
      <c r="G92" s="2" t="s">
        <v>435</v>
      </c>
      <c r="I92" s="137">
        <v>3228</v>
      </c>
      <c r="J92" s="126">
        <v>27880</v>
      </c>
      <c r="K92" s="120">
        <v>27972</v>
      </c>
    </row>
    <row r="93" spans="1:11" ht="14.25" customHeight="1">
      <c r="A93" s="6">
        <v>67</v>
      </c>
      <c r="B93" s="109" t="s">
        <v>408</v>
      </c>
      <c r="C93" s="20" t="s">
        <v>333</v>
      </c>
      <c r="D93" s="87" t="s">
        <v>424</v>
      </c>
      <c r="E93" s="128" t="s">
        <v>582</v>
      </c>
      <c r="F93" s="87" t="s">
        <v>260</v>
      </c>
      <c r="G93" s="2" t="s">
        <v>436</v>
      </c>
      <c r="I93" s="137">
        <v>1912</v>
      </c>
      <c r="J93" s="126">
        <v>27880</v>
      </c>
      <c r="K93" s="120">
        <v>28337</v>
      </c>
    </row>
    <row r="94" spans="1:11" ht="14.25" customHeight="1">
      <c r="A94" s="6">
        <v>68</v>
      </c>
      <c r="B94" s="109" t="s">
        <v>144</v>
      </c>
      <c r="C94" s="20" t="s">
        <v>266</v>
      </c>
      <c r="D94" s="107" t="s">
        <v>328</v>
      </c>
      <c r="E94" s="150" t="s">
        <v>86</v>
      </c>
      <c r="F94" s="78" t="s">
        <v>260</v>
      </c>
      <c r="G94" s="2" t="s">
        <v>145</v>
      </c>
      <c r="H94" s="2" t="s">
        <v>146</v>
      </c>
      <c r="I94" s="137">
        <v>500</v>
      </c>
      <c r="J94" s="126">
        <v>27880</v>
      </c>
      <c r="K94" s="120">
        <v>27972</v>
      </c>
    </row>
    <row r="95" spans="1:11" ht="14.25" customHeight="1">
      <c r="A95" s="6">
        <v>69</v>
      </c>
      <c r="B95" s="109" t="s">
        <v>409</v>
      </c>
      <c r="C95" s="20" t="s">
        <v>389</v>
      </c>
      <c r="D95" s="87"/>
      <c r="E95" s="128"/>
      <c r="F95" s="87"/>
      <c r="G95" s="52"/>
      <c r="I95" s="137"/>
      <c r="J95" s="126"/>
      <c r="K95" s="120"/>
    </row>
    <row r="96" spans="1:11" ht="14.25" customHeight="1">
      <c r="A96" s="6">
        <v>70</v>
      </c>
      <c r="B96" s="109" t="s">
        <v>410</v>
      </c>
      <c r="C96" s="20" t="s">
        <v>389</v>
      </c>
      <c r="D96" s="87"/>
      <c r="E96" s="128"/>
      <c r="F96" s="87"/>
      <c r="G96" s="52"/>
      <c r="I96" s="137"/>
      <c r="J96" s="126"/>
      <c r="K96" s="120"/>
    </row>
    <row r="97" spans="1:11" ht="14.25" customHeight="1">
      <c r="A97" s="6">
        <v>71</v>
      </c>
      <c r="B97" s="109" t="s">
        <v>8</v>
      </c>
      <c r="C97" s="20" t="s">
        <v>286</v>
      </c>
      <c r="D97" s="78" t="s">
        <v>111</v>
      </c>
      <c r="E97" s="150" t="s">
        <v>583</v>
      </c>
      <c r="F97" s="78" t="s">
        <v>258</v>
      </c>
      <c r="G97" s="2" t="s">
        <v>113</v>
      </c>
      <c r="H97" s="2" t="s">
        <v>9</v>
      </c>
      <c r="I97" s="137">
        <v>12000</v>
      </c>
      <c r="J97" s="126">
        <v>27911</v>
      </c>
      <c r="K97" s="120">
        <v>28670</v>
      </c>
    </row>
    <row r="98" spans="1:11" ht="14.25" customHeight="1">
      <c r="A98" s="6">
        <v>72</v>
      </c>
      <c r="B98" s="109" t="s">
        <v>401</v>
      </c>
      <c r="C98" s="20" t="s">
        <v>286</v>
      </c>
      <c r="D98" s="78" t="s">
        <v>111</v>
      </c>
      <c r="E98" s="150" t="s">
        <v>583</v>
      </c>
      <c r="F98" s="78" t="s">
        <v>79</v>
      </c>
      <c r="G98" s="2" t="s">
        <v>113</v>
      </c>
      <c r="I98" s="137">
        <v>4000</v>
      </c>
      <c r="J98" s="126">
        <v>28003</v>
      </c>
      <c r="K98" s="120">
        <v>28733</v>
      </c>
    </row>
    <row r="99" spans="1:11" ht="14.25" customHeight="1">
      <c r="A99" s="6">
        <v>73</v>
      </c>
      <c r="B99" s="109" t="s">
        <v>211</v>
      </c>
      <c r="C99" s="20" t="s">
        <v>286</v>
      </c>
      <c r="D99" s="78" t="s">
        <v>166</v>
      </c>
      <c r="E99" s="150" t="s">
        <v>583</v>
      </c>
      <c r="F99" s="78" t="s">
        <v>260</v>
      </c>
      <c r="G99" s="2" t="s">
        <v>212</v>
      </c>
      <c r="H99" s="2" t="s">
        <v>213</v>
      </c>
      <c r="I99" s="137">
        <v>19544</v>
      </c>
      <c r="J99" s="126">
        <v>28017</v>
      </c>
      <c r="K99" s="120">
        <v>28398</v>
      </c>
    </row>
    <row r="100" spans="1:11" ht="14.25" customHeight="1">
      <c r="A100" s="6">
        <v>73</v>
      </c>
      <c r="B100" s="109" t="s">
        <v>317</v>
      </c>
      <c r="C100" s="20" t="s">
        <v>286</v>
      </c>
      <c r="D100" s="78" t="s">
        <v>166</v>
      </c>
      <c r="E100" s="150" t="s">
        <v>583</v>
      </c>
      <c r="F100" s="78" t="s">
        <v>260</v>
      </c>
      <c r="G100" s="2" t="s">
        <v>212</v>
      </c>
      <c r="H100" s="2" t="s">
        <v>318</v>
      </c>
      <c r="I100" s="137">
        <v>8200</v>
      </c>
      <c r="J100" s="126">
        <v>28368</v>
      </c>
      <c r="K100" s="120">
        <v>29098</v>
      </c>
    </row>
    <row r="101" spans="1:11" ht="14.25" customHeight="1">
      <c r="A101" s="6">
        <v>74</v>
      </c>
      <c r="B101" s="109" t="s">
        <v>351</v>
      </c>
      <c r="C101" s="20" t="s">
        <v>328</v>
      </c>
      <c r="D101" s="78" t="s">
        <v>424</v>
      </c>
      <c r="E101" s="150" t="s">
        <v>582</v>
      </c>
      <c r="F101" s="78" t="s">
        <v>79</v>
      </c>
      <c r="G101" s="2" t="s">
        <v>352</v>
      </c>
      <c r="I101" s="137">
        <v>5000</v>
      </c>
      <c r="J101" s="126">
        <v>27850</v>
      </c>
      <c r="K101" s="120">
        <v>28368</v>
      </c>
    </row>
    <row r="102" spans="1:11" ht="14.25" customHeight="1">
      <c r="A102" s="6">
        <v>75</v>
      </c>
      <c r="B102" s="109" t="s">
        <v>288</v>
      </c>
      <c r="C102" s="20" t="s">
        <v>286</v>
      </c>
      <c r="D102" s="78" t="s">
        <v>166</v>
      </c>
      <c r="E102" s="150" t="s">
        <v>583</v>
      </c>
      <c r="F102" s="78" t="s">
        <v>260</v>
      </c>
      <c r="G102" s="2" t="s">
        <v>303</v>
      </c>
      <c r="H102" s="2" t="s">
        <v>97</v>
      </c>
      <c r="I102" s="137">
        <v>26769</v>
      </c>
      <c r="J102" s="126">
        <v>28125</v>
      </c>
      <c r="K102" s="120">
        <v>28459</v>
      </c>
    </row>
    <row r="103" spans="1:11" ht="14.25" customHeight="1">
      <c r="A103" s="6">
        <v>76</v>
      </c>
      <c r="B103" s="109" t="s">
        <v>411</v>
      </c>
      <c r="C103" s="20" t="s">
        <v>295</v>
      </c>
      <c r="D103" s="87" t="s">
        <v>422</v>
      </c>
      <c r="E103" s="150" t="s">
        <v>86</v>
      </c>
      <c r="F103" s="87" t="s">
        <v>437</v>
      </c>
      <c r="G103" s="2" t="s">
        <v>438</v>
      </c>
      <c r="I103" s="137">
        <v>10751</v>
      </c>
      <c r="J103" s="126">
        <v>28125</v>
      </c>
      <c r="K103" s="120">
        <v>28459</v>
      </c>
    </row>
    <row r="104" spans="1:11" ht="14.25" customHeight="1">
      <c r="A104" s="6">
        <v>77</v>
      </c>
      <c r="B104" s="109" t="s">
        <v>147</v>
      </c>
      <c r="C104" s="20" t="s">
        <v>332</v>
      </c>
      <c r="D104" s="107" t="s">
        <v>166</v>
      </c>
      <c r="E104" s="150" t="s">
        <v>583</v>
      </c>
      <c r="F104" s="78" t="s">
        <v>260</v>
      </c>
      <c r="G104" s="2" t="s">
        <v>381</v>
      </c>
      <c r="H104" s="2" t="s">
        <v>148</v>
      </c>
      <c r="I104" s="137">
        <v>2387</v>
      </c>
      <c r="J104" s="126">
        <v>28125</v>
      </c>
      <c r="K104" s="120">
        <v>28459</v>
      </c>
    </row>
    <row r="105" spans="1:11" ht="14.25" customHeight="1">
      <c r="A105" s="6">
        <v>78</v>
      </c>
      <c r="B105" s="109" t="s">
        <v>214</v>
      </c>
      <c r="C105" s="20" t="s">
        <v>286</v>
      </c>
      <c r="D105" s="78" t="s">
        <v>166</v>
      </c>
      <c r="E105" s="150" t="s">
        <v>583</v>
      </c>
      <c r="F105" s="78" t="s">
        <v>79</v>
      </c>
      <c r="G105" s="2" t="s">
        <v>215</v>
      </c>
      <c r="H105" s="2" t="s">
        <v>316</v>
      </c>
      <c r="I105" s="137">
        <v>15000</v>
      </c>
      <c r="J105" s="126">
        <v>28047</v>
      </c>
      <c r="K105" s="120">
        <v>28351</v>
      </c>
    </row>
    <row r="106" spans="1:11" ht="14.25" customHeight="1">
      <c r="A106" s="6">
        <v>79</v>
      </c>
      <c r="B106" s="109" t="s">
        <v>382</v>
      </c>
      <c r="C106" s="20" t="s">
        <v>266</v>
      </c>
      <c r="D106" s="107" t="s">
        <v>328</v>
      </c>
      <c r="E106" s="150" t="s">
        <v>86</v>
      </c>
      <c r="F106" s="78" t="s">
        <v>260</v>
      </c>
      <c r="G106" s="2" t="s">
        <v>145</v>
      </c>
      <c r="H106" s="2">
        <v>40038</v>
      </c>
      <c r="I106" s="137">
        <v>27375</v>
      </c>
      <c r="J106" s="126">
        <v>28337</v>
      </c>
      <c r="K106" s="120">
        <v>28521</v>
      </c>
    </row>
    <row r="107" spans="1:11" s="4" customFormat="1" ht="14.25" customHeight="1">
      <c r="A107" s="6">
        <v>80</v>
      </c>
      <c r="B107" s="109" t="s">
        <v>367</v>
      </c>
      <c r="C107" s="20" t="s">
        <v>363</v>
      </c>
      <c r="D107" s="78" t="s">
        <v>424</v>
      </c>
      <c r="E107" s="150" t="s">
        <v>582</v>
      </c>
      <c r="F107" s="78" t="s">
        <v>75</v>
      </c>
      <c r="G107" s="2" t="s">
        <v>293</v>
      </c>
      <c r="H107" s="2"/>
      <c r="I107" s="137">
        <v>5135</v>
      </c>
      <c r="J107" s="126">
        <v>28215</v>
      </c>
      <c r="K107" s="120">
        <v>29890</v>
      </c>
    </row>
    <row r="108" spans="1:11" ht="14.25" customHeight="1">
      <c r="A108" s="6">
        <v>80</v>
      </c>
      <c r="B108" s="109" t="s">
        <v>353</v>
      </c>
      <c r="C108" s="20" t="s">
        <v>330</v>
      </c>
      <c r="D108" s="78" t="s">
        <v>424</v>
      </c>
      <c r="E108" s="150" t="s">
        <v>582</v>
      </c>
      <c r="F108" s="78" t="s">
        <v>79</v>
      </c>
      <c r="G108" s="2" t="s">
        <v>234</v>
      </c>
      <c r="I108" s="137">
        <v>25000</v>
      </c>
      <c r="J108" s="126">
        <v>28215</v>
      </c>
      <c r="K108" s="120">
        <v>29890</v>
      </c>
    </row>
    <row r="109" spans="1:11" ht="14.25" customHeight="1">
      <c r="A109" s="6">
        <v>81</v>
      </c>
      <c r="B109" s="109" t="s">
        <v>383</v>
      </c>
      <c r="C109" s="20" t="s">
        <v>266</v>
      </c>
      <c r="D109" s="107" t="s">
        <v>166</v>
      </c>
      <c r="E109" s="150" t="s">
        <v>583</v>
      </c>
      <c r="F109" s="78" t="s">
        <v>260</v>
      </c>
      <c r="G109" s="2" t="s">
        <v>149</v>
      </c>
      <c r="H109" s="2" t="s">
        <v>150</v>
      </c>
      <c r="I109" s="137">
        <v>10496</v>
      </c>
      <c r="J109" s="126">
        <v>28490</v>
      </c>
      <c r="K109" s="120">
        <v>28702</v>
      </c>
    </row>
    <row r="110" spans="1:11" ht="14.25" customHeight="1">
      <c r="A110" s="6">
        <v>82</v>
      </c>
      <c r="B110" s="109" t="s">
        <v>385</v>
      </c>
      <c r="C110" s="20" t="s">
        <v>266</v>
      </c>
      <c r="D110" s="107" t="s">
        <v>166</v>
      </c>
      <c r="E110" s="150" t="s">
        <v>583</v>
      </c>
      <c r="F110" s="78" t="s">
        <v>260</v>
      </c>
      <c r="G110" s="2" t="s">
        <v>271</v>
      </c>
      <c r="H110" s="2" t="s">
        <v>152</v>
      </c>
      <c r="I110" s="137">
        <v>16446</v>
      </c>
      <c r="J110" s="126">
        <v>28794</v>
      </c>
      <c r="K110" s="120">
        <v>28914</v>
      </c>
    </row>
    <row r="111" spans="1:11" ht="14.25" customHeight="1">
      <c r="A111" s="6">
        <v>83</v>
      </c>
      <c r="B111" s="109" t="s">
        <v>405</v>
      </c>
      <c r="C111" s="20" t="s">
        <v>266</v>
      </c>
      <c r="D111" s="107" t="s">
        <v>328</v>
      </c>
      <c r="E111" s="150" t="s">
        <v>86</v>
      </c>
      <c r="F111" s="78" t="s">
        <v>403</v>
      </c>
      <c r="G111" s="2" t="s">
        <v>384</v>
      </c>
      <c r="H111" s="2" t="s">
        <v>151</v>
      </c>
      <c r="I111" s="137">
        <v>35000</v>
      </c>
      <c r="J111" s="126">
        <v>28549</v>
      </c>
      <c r="K111" s="120">
        <v>28733</v>
      </c>
    </row>
    <row r="112" spans="1:11" ht="14.25" customHeight="1">
      <c r="A112" s="6">
        <v>84</v>
      </c>
      <c r="B112" s="109" t="s">
        <v>412</v>
      </c>
      <c r="C112" s="20" t="s">
        <v>424</v>
      </c>
      <c r="D112" s="87" t="s">
        <v>424</v>
      </c>
      <c r="E112" s="128" t="s">
        <v>582</v>
      </c>
      <c r="F112" s="87" t="s">
        <v>260</v>
      </c>
      <c r="G112" s="2" t="s">
        <v>122</v>
      </c>
      <c r="I112" s="137">
        <v>3124</v>
      </c>
      <c r="J112" s="126">
        <v>28549</v>
      </c>
      <c r="K112" s="120">
        <v>28733</v>
      </c>
    </row>
    <row r="113" spans="1:11" ht="14.25" customHeight="1">
      <c r="A113" s="6">
        <v>85</v>
      </c>
      <c r="B113" s="109" t="s">
        <v>354</v>
      </c>
      <c r="C113" s="20" t="s">
        <v>363</v>
      </c>
      <c r="D113" s="78" t="s">
        <v>424</v>
      </c>
      <c r="E113" s="128" t="s">
        <v>582</v>
      </c>
      <c r="F113" s="78" t="s">
        <v>79</v>
      </c>
      <c r="G113" s="2" t="s">
        <v>355</v>
      </c>
      <c r="I113" s="137">
        <v>7100</v>
      </c>
      <c r="J113" s="126">
        <v>28763</v>
      </c>
      <c r="K113" s="120">
        <v>29036</v>
      </c>
    </row>
    <row r="114" spans="1:11" ht="14.25" customHeight="1">
      <c r="A114" s="6">
        <v>86</v>
      </c>
      <c r="B114" s="109" t="s">
        <v>10</v>
      </c>
      <c r="C114" s="20" t="s">
        <v>286</v>
      </c>
      <c r="D114" s="78" t="s">
        <v>111</v>
      </c>
      <c r="E114" s="150" t="s">
        <v>583</v>
      </c>
      <c r="F114" s="78" t="s">
        <v>258</v>
      </c>
      <c r="G114" s="2" t="s">
        <v>380</v>
      </c>
      <c r="H114" s="2" t="s">
        <v>320</v>
      </c>
      <c r="I114" s="137">
        <v>52477</v>
      </c>
      <c r="J114" s="126">
        <v>28945</v>
      </c>
      <c r="K114" s="120">
        <v>29159</v>
      </c>
    </row>
    <row r="115" spans="1:11" ht="14.25" customHeight="1">
      <c r="A115" s="6">
        <v>87</v>
      </c>
      <c r="B115" s="109" t="s">
        <v>518</v>
      </c>
      <c r="C115" s="20" t="s">
        <v>431</v>
      </c>
      <c r="D115" s="87"/>
      <c r="E115" s="128"/>
      <c r="F115" s="87"/>
      <c r="G115" s="52"/>
      <c r="I115" s="137"/>
      <c r="J115" s="126"/>
      <c r="K115" s="120"/>
    </row>
    <row r="116" spans="1:11" ht="14.25" customHeight="1">
      <c r="A116" s="6">
        <v>88</v>
      </c>
      <c r="B116" s="109" t="s">
        <v>11</v>
      </c>
      <c r="C116" s="20" t="s">
        <v>286</v>
      </c>
      <c r="D116" s="78" t="s">
        <v>111</v>
      </c>
      <c r="E116" s="150" t="s">
        <v>583</v>
      </c>
      <c r="F116" s="78" t="s">
        <v>79</v>
      </c>
      <c r="G116" s="2" t="s">
        <v>105</v>
      </c>
      <c r="H116" s="2" t="s">
        <v>12</v>
      </c>
      <c r="I116" s="137">
        <v>7000</v>
      </c>
      <c r="J116" s="126">
        <v>28975</v>
      </c>
      <c r="K116" s="120">
        <v>29005</v>
      </c>
    </row>
    <row r="117" spans="1:11" ht="14.25" customHeight="1">
      <c r="A117" s="6">
        <v>89</v>
      </c>
      <c r="B117" s="109" t="s">
        <v>13</v>
      </c>
      <c r="C117" s="20" t="s">
        <v>286</v>
      </c>
      <c r="D117" s="78" t="s">
        <v>111</v>
      </c>
      <c r="E117" s="150" t="s">
        <v>583</v>
      </c>
      <c r="F117" s="78" t="s">
        <v>86</v>
      </c>
      <c r="G117" s="2" t="s">
        <v>105</v>
      </c>
      <c r="H117" s="2" t="s">
        <v>14</v>
      </c>
      <c r="I117" s="137">
        <v>49450</v>
      </c>
      <c r="J117" s="126">
        <v>29006</v>
      </c>
      <c r="K117" s="120">
        <v>31563</v>
      </c>
    </row>
    <row r="118" spans="1:11" ht="14.25" customHeight="1">
      <c r="A118" s="6">
        <v>90</v>
      </c>
      <c r="B118" s="109" t="s">
        <v>15</v>
      </c>
      <c r="C118" s="20" t="s">
        <v>286</v>
      </c>
      <c r="D118" s="78" t="s">
        <v>111</v>
      </c>
      <c r="E118" s="150" t="s">
        <v>583</v>
      </c>
      <c r="F118" s="78" t="s">
        <v>79</v>
      </c>
      <c r="G118" s="2" t="s">
        <v>16</v>
      </c>
      <c r="H118" s="2" t="s">
        <v>17</v>
      </c>
      <c r="I118" s="137">
        <v>155320</v>
      </c>
      <c r="J118" s="126">
        <v>29064</v>
      </c>
      <c r="K118" s="120">
        <v>29524</v>
      </c>
    </row>
    <row r="119" spans="1:11" ht="14.25" customHeight="1">
      <c r="A119" s="6">
        <v>91</v>
      </c>
      <c r="B119" s="109" t="s">
        <v>319</v>
      </c>
      <c r="C119" s="20" t="s">
        <v>286</v>
      </c>
      <c r="D119" s="78" t="s">
        <v>166</v>
      </c>
      <c r="E119" s="150" t="s">
        <v>583</v>
      </c>
      <c r="F119" s="78" t="s">
        <v>260</v>
      </c>
      <c r="G119" s="2" t="s">
        <v>212</v>
      </c>
      <c r="H119" s="2" t="s">
        <v>320</v>
      </c>
      <c r="I119" s="137">
        <v>189970</v>
      </c>
      <c r="J119" s="126">
        <v>29006</v>
      </c>
      <c r="K119" s="120">
        <v>30132</v>
      </c>
    </row>
    <row r="120" spans="1:11" ht="14.25" customHeight="1">
      <c r="A120" s="6">
        <v>92</v>
      </c>
      <c r="B120" s="109" t="s">
        <v>356</v>
      </c>
      <c r="C120" s="20" t="s">
        <v>330</v>
      </c>
      <c r="D120" s="78" t="s">
        <v>424</v>
      </c>
      <c r="E120" s="150" t="s">
        <v>582</v>
      </c>
      <c r="F120" s="78" t="s">
        <v>260</v>
      </c>
      <c r="G120" s="2" t="s">
        <v>357</v>
      </c>
      <c r="I120" s="137">
        <v>15750</v>
      </c>
      <c r="J120" s="126">
        <v>29433</v>
      </c>
      <c r="K120" s="120">
        <v>30224</v>
      </c>
    </row>
    <row r="121" spans="1:11" ht="14.25" customHeight="1">
      <c r="A121" s="6">
        <v>93</v>
      </c>
      <c r="B121" s="109" t="s">
        <v>519</v>
      </c>
      <c r="C121" s="20" t="s">
        <v>333</v>
      </c>
      <c r="D121" s="87" t="s">
        <v>424</v>
      </c>
      <c r="E121" s="150" t="s">
        <v>582</v>
      </c>
      <c r="F121" s="87" t="s">
        <v>260</v>
      </c>
      <c r="G121" s="2" t="s">
        <v>439</v>
      </c>
      <c r="I121" s="137">
        <v>26000</v>
      </c>
      <c r="J121" s="126">
        <v>29433</v>
      </c>
      <c r="K121" s="120">
        <v>29798</v>
      </c>
    </row>
    <row r="122" spans="1:11" ht="14.25" customHeight="1">
      <c r="A122" s="6">
        <v>94</v>
      </c>
      <c r="B122" s="109" t="s">
        <v>37</v>
      </c>
      <c r="C122" s="20" t="s">
        <v>266</v>
      </c>
      <c r="D122" s="107" t="s">
        <v>328</v>
      </c>
      <c r="E122" s="150" t="s">
        <v>86</v>
      </c>
      <c r="F122" s="78" t="s">
        <v>260</v>
      </c>
      <c r="G122" s="2" t="s">
        <v>175</v>
      </c>
      <c r="H122" s="2" t="s">
        <v>38</v>
      </c>
      <c r="I122" s="137">
        <v>50807</v>
      </c>
      <c r="J122" s="126">
        <v>29433</v>
      </c>
      <c r="K122" s="120">
        <v>29525</v>
      </c>
    </row>
    <row r="123" spans="1:11" ht="14.25" customHeight="1">
      <c r="A123" s="6">
        <v>95</v>
      </c>
      <c r="B123" s="109" t="s">
        <v>321</v>
      </c>
      <c r="C123" s="20" t="s">
        <v>286</v>
      </c>
      <c r="D123" s="78" t="s">
        <v>166</v>
      </c>
      <c r="E123" s="150" t="s">
        <v>583</v>
      </c>
      <c r="F123" s="78" t="s">
        <v>260</v>
      </c>
      <c r="G123" s="2" t="s">
        <v>212</v>
      </c>
      <c r="H123" s="2" t="s">
        <v>320</v>
      </c>
      <c r="I123" s="137">
        <v>140000</v>
      </c>
      <c r="J123" s="126">
        <v>29372</v>
      </c>
      <c r="K123" s="120">
        <v>30497</v>
      </c>
    </row>
    <row r="124" spans="1:11" ht="14.25" customHeight="1">
      <c r="A124" s="6">
        <v>96</v>
      </c>
      <c r="B124" s="109" t="s">
        <v>101</v>
      </c>
      <c r="C124" s="20" t="s">
        <v>286</v>
      </c>
      <c r="D124" s="78" t="s">
        <v>111</v>
      </c>
      <c r="E124" s="150" t="s">
        <v>583</v>
      </c>
      <c r="F124" s="78" t="s">
        <v>79</v>
      </c>
      <c r="G124" s="2" t="s">
        <v>16</v>
      </c>
      <c r="H124" s="2" t="s">
        <v>102</v>
      </c>
      <c r="I124" s="137">
        <v>55944</v>
      </c>
      <c r="J124" s="126">
        <v>29659</v>
      </c>
      <c r="K124" s="120">
        <v>29736</v>
      </c>
    </row>
    <row r="125" spans="1:11" ht="14.25" customHeight="1">
      <c r="A125" s="6">
        <v>97</v>
      </c>
      <c r="B125" s="109" t="s">
        <v>358</v>
      </c>
      <c r="C125" s="20" t="s">
        <v>330</v>
      </c>
      <c r="D125" s="78" t="s">
        <v>424</v>
      </c>
      <c r="E125" s="150" t="s">
        <v>582</v>
      </c>
      <c r="F125" s="78" t="s">
        <v>261</v>
      </c>
      <c r="G125" s="2" t="s">
        <v>357</v>
      </c>
      <c r="I125" s="137">
        <v>5500</v>
      </c>
      <c r="J125" s="126">
        <v>29645</v>
      </c>
      <c r="K125" s="120">
        <v>29829</v>
      </c>
    </row>
    <row r="126" spans="1:11" ht="14.25" customHeight="1">
      <c r="A126" s="6">
        <v>98</v>
      </c>
      <c r="B126" s="109" t="s">
        <v>294</v>
      </c>
      <c r="C126" s="20" t="s">
        <v>295</v>
      </c>
      <c r="D126" s="78" t="s">
        <v>422</v>
      </c>
      <c r="E126" s="150" t="s">
        <v>86</v>
      </c>
      <c r="F126" s="78" t="s">
        <v>76</v>
      </c>
      <c r="G126" s="2" t="s">
        <v>296</v>
      </c>
      <c r="I126" s="137">
        <v>3500</v>
      </c>
      <c r="J126" s="126">
        <v>29829</v>
      </c>
      <c r="K126" s="120">
        <v>30255</v>
      </c>
    </row>
    <row r="127" spans="1:11" ht="14.25" customHeight="1">
      <c r="A127" s="6">
        <v>99</v>
      </c>
      <c r="B127" s="109" t="s">
        <v>240</v>
      </c>
      <c r="C127" s="20" t="s">
        <v>447</v>
      </c>
      <c r="D127" s="78" t="s">
        <v>424</v>
      </c>
      <c r="E127" s="150" t="s">
        <v>582</v>
      </c>
      <c r="F127" s="78" t="s">
        <v>79</v>
      </c>
      <c r="G127" s="2" t="s">
        <v>241</v>
      </c>
      <c r="I127" s="137">
        <v>7500</v>
      </c>
      <c r="J127" s="126">
        <v>29676</v>
      </c>
      <c r="K127" s="120">
        <v>29920</v>
      </c>
    </row>
    <row r="128" spans="1:11" ht="14.25" customHeight="1">
      <c r="A128" s="6">
        <v>100</v>
      </c>
      <c r="B128" s="109" t="s">
        <v>39</v>
      </c>
      <c r="C128" s="20" t="s">
        <v>266</v>
      </c>
      <c r="D128" s="107" t="s">
        <v>166</v>
      </c>
      <c r="E128" s="150" t="s">
        <v>583</v>
      </c>
      <c r="F128" s="78" t="s">
        <v>260</v>
      </c>
      <c r="G128" s="2" t="s">
        <v>40</v>
      </c>
      <c r="H128" s="2" t="s">
        <v>41</v>
      </c>
      <c r="I128" s="137">
        <v>9965</v>
      </c>
      <c r="J128" s="126">
        <v>29676</v>
      </c>
      <c r="K128" s="120">
        <v>30131</v>
      </c>
    </row>
    <row r="129" spans="1:11" ht="14.25" customHeight="1">
      <c r="A129" s="6">
        <v>101</v>
      </c>
      <c r="B129" s="109" t="s">
        <v>359</v>
      </c>
      <c r="C129" s="20" t="s">
        <v>333</v>
      </c>
      <c r="D129" s="78" t="s">
        <v>424</v>
      </c>
      <c r="E129" s="150" t="s">
        <v>582</v>
      </c>
      <c r="F129" s="78" t="s">
        <v>260</v>
      </c>
      <c r="G129" s="2" t="s">
        <v>360</v>
      </c>
      <c r="I129" s="137">
        <v>69000</v>
      </c>
      <c r="J129" s="126">
        <v>29645</v>
      </c>
      <c r="K129" s="120">
        <v>29829</v>
      </c>
    </row>
    <row r="130" spans="1:11" ht="14.25" customHeight="1">
      <c r="A130" s="6">
        <v>102</v>
      </c>
      <c r="B130" s="109" t="s">
        <v>308</v>
      </c>
      <c r="C130" s="20" t="s">
        <v>286</v>
      </c>
      <c r="D130" s="78" t="s">
        <v>166</v>
      </c>
      <c r="E130" s="150" t="s">
        <v>583</v>
      </c>
      <c r="F130" s="93" t="s">
        <v>404</v>
      </c>
      <c r="G130" s="2" t="s">
        <v>322</v>
      </c>
      <c r="H130" s="2" t="s">
        <v>323</v>
      </c>
      <c r="I130" s="137">
        <v>7500</v>
      </c>
      <c r="J130" s="126">
        <v>29617</v>
      </c>
      <c r="K130" s="120">
        <v>29829</v>
      </c>
    </row>
    <row r="131" spans="1:11" ht="14.25" customHeight="1">
      <c r="A131" s="6">
        <v>103</v>
      </c>
      <c r="B131" s="109" t="s">
        <v>324</v>
      </c>
      <c r="C131" s="20" t="s">
        <v>286</v>
      </c>
      <c r="D131" s="78" t="s">
        <v>166</v>
      </c>
      <c r="E131" s="150" t="s">
        <v>583</v>
      </c>
      <c r="F131" s="78" t="s">
        <v>260</v>
      </c>
      <c r="G131" s="2" t="s">
        <v>180</v>
      </c>
      <c r="H131" s="2" t="s">
        <v>320</v>
      </c>
      <c r="I131" s="137">
        <v>132000</v>
      </c>
      <c r="J131" s="126">
        <v>29737</v>
      </c>
      <c r="K131" s="120">
        <v>30863</v>
      </c>
    </row>
    <row r="132" spans="1:11" ht="14.25" customHeight="1">
      <c r="A132" s="6">
        <v>104</v>
      </c>
      <c r="B132" s="109" t="s">
        <v>520</v>
      </c>
      <c r="C132" s="20" t="s">
        <v>431</v>
      </c>
      <c r="D132" s="87"/>
      <c r="E132" s="128"/>
      <c r="F132" s="87"/>
      <c r="G132" s="52"/>
      <c r="I132" s="137"/>
      <c r="J132" s="126"/>
      <c r="K132" s="120"/>
    </row>
    <row r="133" spans="1:11" ht="14.25" customHeight="1">
      <c r="A133" s="6">
        <v>105</v>
      </c>
      <c r="B133" s="109" t="s">
        <v>227</v>
      </c>
      <c r="C133" s="20" t="s">
        <v>423</v>
      </c>
      <c r="D133" s="78" t="s">
        <v>422</v>
      </c>
      <c r="E133" s="150" t="s">
        <v>86</v>
      </c>
      <c r="F133" s="78" t="s">
        <v>76</v>
      </c>
      <c r="G133" s="2" t="s">
        <v>375</v>
      </c>
      <c r="I133" s="137">
        <v>56000</v>
      </c>
      <c r="J133" s="126">
        <v>29859</v>
      </c>
      <c r="K133" s="120">
        <v>29951</v>
      </c>
    </row>
    <row r="134" spans="1:11" ht="14.25" customHeight="1">
      <c r="A134" s="6">
        <v>106</v>
      </c>
      <c r="B134" s="109" t="s">
        <v>216</v>
      </c>
      <c r="C134" s="20" t="s">
        <v>286</v>
      </c>
      <c r="D134" s="78" t="s">
        <v>111</v>
      </c>
      <c r="E134" s="150" t="s">
        <v>583</v>
      </c>
      <c r="F134" s="78" t="s">
        <v>75</v>
      </c>
      <c r="G134" s="2" t="s">
        <v>16</v>
      </c>
      <c r="H134" s="2" t="s">
        <v>217</v>
      </c>
      <c r="I134" s="137">
        <v>21000</v>
      </c>
      <c r="J134" s="126">
        <v>29840</v>
      </c>
      <c r="K134" s="120">
        <v>30346</v>
      </c>
    </row>
    <row r="135" spans="1:11" ht="14.25" customHeight="1">
      <c r="A135" s="6">
        <v>107</v>
      </c>
      <c r="B135" s="109" t="s">
        <v>42</v>
      </c>
      <c r="C135" s="20" t="s">
        <v>266</v>
      </c>
      <c r="D135" s="107" t="s">
        <v>328</v>
      </c>
      <c r="E135" s="150" t="s">
        <v>86</v>
      </c>
      <c r="F135" s="78" t="s">
        <v>260</v>
      </c>
      <c r="G135" s="2" t="s">
        <v>175</v>
      </c>
      <c r="H135" s="2" t="s">
        <v>176</v>
      </c>
      <c r="I135" s="137">
        <v>24200</v>
      </c>
      <c r="J135" s="126">
        <v>29859</v>
      </c>
      <c r="K135" s="120">
        <v>29951</v>
      </c>
    </row>
    <row r="136" spans="1:11" ht="14.25" customHeight="1">
      <c r="A136" s="6">
        <v>108</v>
      </c>
      <c r="B136" s="109" t="s">
        <v>229</v>
      </c>
      <c r="C136" s="20" t="s">
        <v>423</v>
      </c>
      <c r="D136" s="78" t="s">
        <v>422</v>
      </c>
      <c r="E136" s="150" t="s">
        <v>86</v>
      </c>
      <c r="F136" s="78" t="s">
        <v>76</v>
      </c>
      <c r="G136" s="2" t="s">
        <v>375</v>
      </c>
      <c r="I136" s="137">
        <v>90400</v>
      </c>
      <c r="J136" s="126">
        <v>29982</v>
      </c>
      <c r="K136" s="120">
        <v>30102</v>
      </c>
    </row>
    <row r="137" spans="1:11" ht="14.25" customHeight="1">
      <c r="A137" s="6">
        <v>109</v>
      </c>
      <c r="B137" s="109" t="s">
        <v>242</v>
      </c>
      <c r="C137" s="20" t="s">
        <v>330</v>
      </c>
      <c r="D137" s="78" t="s">
        <v>424</v>
      </c>
      <c r="E137" s="150" t="s">
        <v>582</v>
      </c>
      <c r="F137" s="78" t="s">
        <v>258</v>
      </c>
      <c r="G137" s="2" t="s">
        <v>243</v>
      </c>
      <c r="I137" s="137">
        <v>3150</v>
      </c>
      <c r="J137" s="126">
        <v>30163</v>
      </c>
      <c r="K137" s="120">
        <v>31777</v>
      </c>
    </row>
    <row r="138" spans="1:11" ht="14.25" customHeight="1">
      <c r="A138" s="6">
        <v>109</v>
      </c>
      <c r="B138" s="109" t="s">
        <v>242</v>
      </c>
      <c r="C138" s="20" t="s">
        <v>332</v>
      </c>
      <c r="D138" s="78" t="s">
        <v>424</v>
      </c>
      <c r="E138" s="150" t="s">
        <v>582</v>
      </c>
      <c r="F138" s="78" t="s">
        <v>258</v>
      </c>
      <c r="G138" s="2" t="s">
        <v>262</v>
      </c>
      <c r="I138" s="137">
        <v>10000</v>
      </c>
      <c r="J138" s="126">
        <v>30163</v>
      </c>
      <c r="K138" s="120">
        <v>31777</v>
      </c>
    </row>
    <row r="139" spans="1:11" ht="14.25" customHeight="1">
      <c r="A139" s="6">
        <v>109</v>
      </c>
      <c r="B139" s="109" t="s">
        <v>228</v>
      </c>
      <c r="C139" s="20" t="s">
        <v>286</v>
      </c>
      <c r="D139" s="78" t="s">
        <v>111</v>
      </c>
      <c r="E139" s="150" t="s">
        <v>583</v>
      </c>
      <c r="F139" s="78" t="s">
        <v>86</v>
      </c>
      <c r="G139" s="2" t="s">
        <v>379</v>
      </c>
      <c r="H139" s="2" t="s">
        <v>320</v>
      </c>
      <c r="I139" s="137">
        <v>5000</v>
      </c>
      <c r="J139" s="126">
        <v>29951</v>
      </c>
      <c r="K139" s="120">
        <v>30055</v>
      </c>
    </row>
    <row r="140" spans="1:11" ht="14.25" customHeight="1">
      <c r="A140" s="6">
        <v>110</v>
      </c>
      <c r="B140" s="109" t="s">
        <v>368</v>
      </c>
      <c r="C140" s="20" t="s">
        <v>330</v>
      </c>
      <c r="D140" s="78" t="s">
        <v>424</v>
      </c>
      <c r="E140" s="150" t="s">
        <v>582</v>
      </c>
      <c r="F140" s="78" t="s">
        <v>79</v>
      </c>
      <c r="G140" s="2" t="s">
        <v>234</v>
      </c>
      <c r="I140" s="137">
        <v>75000</v>
      </c>
      <c r="J140" s="126">
        <v>30132</v>
      </c>
      <c r="K140" s="120">
        <v>31746</v>
      </c>
    </row>
    <row r="141" spans="1:11" ht="14.25" customHeight="1">
      <c r="A141" s="6">
        <v>110</v>
      </c>
      <c r="B141" s="109" t="s">
        <v>368</v>
      </c>
      <c r="C141" s="20" t="s">
        <v>363</v>
      </c>
      <c r="D141" s="78" t="s">
        <v>424</v>
      </c>
      <c r="E141" s="150" t="s">
        <v>582</v>
      </c>
      <c r="F141" s="78" t="s">
        <v>79</v>
      </c>
      <c r="G141" s="2" t="s">
        <v>244</v>
      </c>
      <c r="I141" s="137">
        <v>109925</v>
      </c>
      <c r="J141" s="126">
        <v>30255</v>
      </c>
      <c r="K141" s="120">
        <v>31532</v>
      </c>
    </row>
    <row r="142" spans="1:11" ht="14.25" customHeight="1">
      <c r="A142" s="6">
        <v>110</v>
      </c>
      <c r="B142" s="109" t="s">
        <v>369</v>
      </c>
      <c r="C142" s="20" t="s">
        <v>330</v>
      </c>
      <c r="D142" s="78" t="s">
        <v>424</v>
      </c>
      <c r="E142" s="150" t="s">
        <v>582</v>
      </c>
      <c r="F142" s="78" t="s">
        <v>76</v>
      </c>
      <c r="G142" s="2" t="s">
        <v>135</v>
      </c>
      <c r="I142" s="137">
        <v>2300</v>
      </c>
      <c r="J142" s="126">
        <v>31836</v>
      </c>
      <c r="K142" s="120">
        <v>32020</v>
      </c>
    </row>
    <row r="143" spans="1:11" ht="14.25" customHeight="1">
      <c r="A143" s="6">
        <v>110</v>
      </c>
      <c r="B143" s="109" t="s">
        <v>136</v>
      </c>
      <c r="C143" s="20" t="s">
        <v>330</v>
      </c>
      <c r="D143" s="78" t="s">
        <v>424</v>
      </c>
      <c r="E143" s="150" t="s">
        <v>582</v>
      </c>
      <c r="F143" s="78" t="s">
        <v>76</v>
      </c>
      <c r="G143" s="2" t="s">
        <v>135</v>
      </c>
      <c r="I143" s="137">
        <v>147653</v>
      </c>
      <c r="J143" s="126">
        <v>32233</v>
      </c>
      <c r="K143" s="120">
        <v>36129</v>
      </c>
    </row>
    <row r="144" spans="1:11" ht="14.25" customHeight="1">
      <c r="A144" s="6">
        <v>110</v>
      </c>
      <c r="B144" s="121" t="s">
        <v>88</v>
      </c>
      <c r="C144" s="21" t="s">
        <v>72</v>
      </c>
      <c r="D144" s="78" t="s">
        <v>422</v>
      </c>
      <c r="E144" s="150" t="s">
        <v>86</v>
      </c>
      <c r="F144" s="92" t="s">
        <v>79</v>
      </c>
      <c r="G144" s="6" t="s">
        <v>343</v>
      </c>
      <c r="H144" s="6"/>
      <c r="I144" s="138">
        <v>13700</v>
      </c>
      <c r="J144" s="127">
        <v>33297</v>
      </c>
      <c r="K144" s="122">
        <v>33481</v>
      </c>
    </row>
    <row r="145" spans="1:11" ht="14.25" customHeight="1">
      <c r="A145" s="6">
        <v>111</v>
      </c>
      <c r="B145" s="109" t="s">
        <v>245</v>
      </c>
      <c r="C145" s="20" t="s">
        <v>330</v>
      </c>
      <c r="D145" s="78" t="s">
        <v>424</v>
      </c>
      <c r="E145" s="150" t="s">
        <v>582</v>
      </c>
      <c r="F145" s="78" t="s">
        <v>79</v>
      </c>
      <c r="G145" s="2" t="s">
        <v>246</v>
      </c>
      <c r="I145" s="137">
        <v>15000</v>
      </c>
      <c r="J145" s="126">
        <v>30316</v>
      </c>
      <c r="K145" s="120" t="s">
        <v>264</v>
      </c>
    </row>
    <row r="146" spans="1:11" ht="14.25" customHeight="1">
      <c r="A146" s="6">
        <v>112</v>
      </c>
      <c r="B146" s="109" t="s">
        <v>98</v>
      </c>
      <c r="C146" s="20" t="s">
        <v>286</v>
      </c>
      <c r="D146" s="78" t="s">
        <v>111</v>
      </c>
      <c r="E146" s="150" t="s">
        <v>583</v>
      </c>
      <c r="F146" s="78" t="s">
        <v>79</v>
      </c>
      <c r="G146" s="2" t="s">
        <v>16</v>
      </c>
      <c r="H146" s="2" t="s">
        <v>226</v>
      </c>
      <c r="I146" s="137">
        <v>487920</v>
      </c>
      <c r="J146" s="126">
        <v>30406</v>
      </c>
      <c r="K146" s="120">
        <v>31655</v>
      </c>
    </row>
    <row r="147" spans="1:11" ht="14.25" customHeight="1">
      <c r="A147" s="6">
        <v>112</v>
      </c>
      <c r="B147" s="109" t="s">
        <v>251</v>
      </c>
      <c r="C147" s="20" t="s">
        <v>286</v>
      </c>
      <c r="D147" s="78" t="s">
        <v>111</v>
      </c>
      <c r="E147" s="150" t="s">
        <v>583</v>
      </c>
      <c r="F147" s="78" t="s">
        <v>79</v>
      </c>
      <c r="G147" s="2" t="s">
        <v>16</v>
      </c>
      <c r="H147" s="2" t="s">
        <v>252</v>
      </c>
      <c r="I147" s="137">
        <v>91700</v>
      </c>
      <c r="J147" s="126">
        <v>31867</v>
      </c>
      <c r="K147" s="120">
        <v>32049</v>
      </c>
    </row>
    <row r="148" spans="1:11" ht="14.25" customHeight="1">
      <c r="A148" s="6">
        <v>113</v>
      </c>
      <c r="B148" s="109" t="s">
        <v>177</v>
      </c>
      <c r="C148" s="20" t="s">
        <v>266</v>
      </c>
      <c r="D148" s="107" t="s">
        <v>328</v>
      </c>
      <c r="E148" s="150" t="s">
        <v>86</v>
      </c>
      <c r="F148" s="78" t="s">
        <v>260</v>
      </c>
      <c r="G148" s="2" t="s">
        <v>175</v>
      </c>
      <c r="H148" s="2" t="s">
        <v>178</v>
      </c>
      <c r="I148" s="137">
        <v>6000</v>
      </c>
      <c r="J148" s="126">
        <v>30375</v>
      </c>
      <c r="K148" s="120">
        <v>30405</v>
      </c>
    </row>
    <row r="149" spans="1:11" ht="14.25" customHeight="1">
      <c r="A149" s="6">
        <v>113</v>
      </c>
      <c r="B149" s="109" t="s">
        <v>189</v>
      </c>
      <c r="C149" s="20" t="s">
        <v>266</v>
      </c>
      <c r="D149" s="107" t="s">
        <v>328</v>
      </c>
      <c r="E149" s="150" t="s">
        <v>86</v>
      </c>
      <c r="F149" s="78" t="s">
        <v>260</v>
      </c>
      <c r="G149" s="2" t="s">
        <v>175</v>
      </c>
      <c r="H149" s="2" t="s">
        <v>190</v>
      </c>
      <c r="I149" s="137">
        <v>88900</v>
      </c>
      <c r="J149" s="126">
        <v>30681</v>
      </c>
      <c r="K149" s="120">
        <v>31016</v>
      </c>
    </row>
    <row r="150" spans="1:11" ht="14.25" customHeight="1">
      <c r="A150" s="6">
        <v>114</v>
      </c>
      <c r="B150" s="109" t="s">
        <v>298</v>
      </c>
      <c r="C150" s="20" t="s">
        <v>266</v>
      </c>
      <c r="D150" s="107" t="s">
        <v>328</v>
      </c>
      <c r="E150" s="150" t="s">
        <v>86</v>
      </c>
      <c r="F150" s="78" t="s">
        <v>260</v>
      </c>
      <c r="G150" s="2" t="s">
        <v>175</v>
      </c>
      <c r="H150" s="2" t="s">
        <v>299</v>
      </c>
      <c r="I150" s="137">
        <v>617.4</v>
      </c>
      <c r="J150" s="126">
        <v>30406</v>
      </c>
      <c r="K150" s="120">
        <v>30435</v>
      </c>
    </row>
    <row r="151" spans="1:11" ht="14.25" customHeight="1">
      <c r="A151" s="6">
        <v>114</v>
      </c>
      <c r="B151" s="109" t="s">
        <v>300</v>
      </c>
      <c r="C151" s="20" t="s">
        <v>266</v>
      </c>
      <c r="D151" s="107" t="s">
        <v>328</v>
      </c>
      <c r="E151" s="150" t="s">
        <v>86</v>
      </c>
      <c r="F151" s="78" t="s">
        <v>260</v>
      </c>
      <c r="G151" s="2" t="s">
        <v>175</v>
      </c>
      <c r="H151" s="2" t="s">
        <v>301</v>
      </c>
      <c r="I151" s="137">
        <v>10000</v>
      </c>
      <c r="J151" s="126">
        <v>30436</v>
      </c>
      <c r="K151" s="120">
        <v>30467</v>
      </c>
    </row>
    <row r="152" spans="1:11" ht="14.25" customHeight="1">
      <c r="A152" s="6">
        <v>114</v>
      </c>
      <c r="B152" s="109" t="s">
        <v>300</v>
      </c>
      <c r="C152" s="20" t="s">
        <v>266</v>
      </c>
      <c r="D152" s="107" t="s">
        <v>328</v>
      </c>
      <c r="E152" s="150" t="s">
        <v>86</v>
      </c>
      <c r="F152" s="78" t="s">
        <v>260</v>
      </c>
      <c r="G152" s="2" t="s">
        <v>175</v>
      </c>
      <c r="H152" s="2" t="s">
        <v>301</v>
      </c>
      <c r="I152" s="137">
        <v>41500</v>
      </c>
      <c r="J152" s="126">
        <v>31198</v>
      </c>
      <c r="K152" s="120">
        <v>31381</v>
      </c>
    </row>
    <row r="153" spans="1:11" ht="14.25" customHeight="1">
      <c r="A153" s="6">
        <v>115</v>
      </c>
      <c r="B153" s="109" t="s">
        <v>297</v>
      </c>
      <c r="C153" s="20" t="s">
        <v>72</v>
      </c>
      <c r="D153" s="78" t="s">
        <v>422</v>
      </c>
      <c r="E153" s="150" t="s">
        <v>86</v>
      </c>
      <c r="F153" s="78" t="s">
        <v>77</v>
      </c>
      <c r="G153" s="2" t="s">
        <v>254</v>
      </c>
      <c r="I153" s="137">
        <v>9000</v>
      </c>
      <c r="J153" s="126">
        <v>30559</v>
      </c>
      <c r="K153" s="120">
        <v>30741</v>
      </c>
    </row>
    <row r="154" spans="1:11" ht="14.25" customHeight="1">
      <c r="A154" s="6">
        <v>116</v>
      </c>
      <c r="B154" s="109" t="s">
        <v>309</v>
      </c>
      <c r="C154" s="20" t="s">
        <v>266</v>
      </c>
      <c r="D154" s="107" t="s">
        <v>328</v>
      </c>
      <c r="E154" s="150" t="s">
        <v>86</v>
      </c>
      <c r="F154" s="78" t="s">
        <v>260</v>
      </c>
      <c r="G154" s="2" t="s">
        <v>302</v>
      </c>
      <c r="I154" s="137">
        <v>41000</v>
      </c>
      <c r="J154" s="126">
        <v>30467</v>
      </c>
      <c r="K154" s="120">
        <v>30589</v>
      </c>
    </row>
    <row r="155" spans="1:11" ht="14.25" customHeight="1">
      <c r="A155" s="6">
        <v>117</v>
      </c>
      <c r="B155" s="109" t="s">
        <v>62</v>
      </c>
      <c r="C155" s="20" t="s">
        <v>266</v>
      </c>
      <c r="D155" s="107" t="s">
        <v>328</v>
      </c>
      <c r="E155" s="150" t="s">
        <v>86</v>
      </c>
      <c r="F155" s="78" t="s">
        <v>260</v>
      </c>
      <c r="G155" s="2" t="s">
        <v>175</v>
      </c>
      <c r="H155" s="2" t="s">
        <v>63</v>
      </c>
      <c r="I155" s="137">
        <v>43400</v>
      </c>
      <c r="J155" s="126">
        <v>30467</v>
      </c>
      <c r="K155" s="120">
        <v>31624</v>
      </c>
    </row>
    <row r="156" spans="1:11" ht="14.25" customHeight="1">
      <c r="A156" s="6">
        <v>118</v>
      </c>
      <c r="B156" s="109" t="s">
        <v>310</v>
      </c>
      <c r="C156" s="20" t="s">
        <v>266</v>
      </c>
      <c r="D156" s="107" t="s">
        <v>328</v>
      </c>
      <c r="E156" s="150" t="s">
        <v>86</v>
      </c>
      <c r="F156" s="78" t="s">
        <v>260</v>
      </c>
      <c r="G156" s="2" t="s">
        <v>191</v>
      </c>
      <c r="H156" s="2" t="s">
        <v>192</v>
      </c>
      <c r="I156" s="137">
        <v>61245</v>
      </c>
      <c r="J156" s="126">
        <v>31106</v>
      </c>
      <c r="K156" s="120">
        <v>31167</v>
      </c>
    </row>
    <row r="157" spans="1:11" ht="14.25" customHeight="1">
      <c r="A157" s="6">
        <v>119</v>
      </c>
      <c r="B157" s="109" t="s">
        <v>521</v>
      </c>
      <c r="C157" s="20" t="s">
        <v>522</v>
      </c>
      <c r="G157" s="2"/>
      <c r="I157" s="137"/>
      <c r="J157" s="126"/>
      <c r="K157" s="120"/>
    </row>
    <row r="158" spans="1:11" ht="14.25" customHeight="1">
      <c r="A158" s="6">
        <v>120</v>
      </c>
      <c r="B158" s="109" t="s">
        <v>249</v>
      </c>
      <c r="C158" s="20" t="s">
        <v>286</v>
      </c>
      <c r="D158" s="78" t="s">
        <v>111</v>
      </c>
      <c r="E158" s="150" t="s">
        <v>583</v>
      </c>
      <c r="F158" s="78" t="s">
        <v>79</v>
      </c>
      <c r="G158" s="2" t="s">
        <v>16</v>
      </c>
      <c r="H158" s="2" t="s">
        <v>250</v>
      </c>
      <c r="I158" s="137">
        <v>635000</v>
      </c>
      <c r="J158" s="126">
        <v>31290</v>
      </c>
      <c r="K158" s="120">
        <v>33450</v>
      </c>
    </row>
    <row r="159" spans="1:11" ht="14.25" customHeight="1">
      <c r="A159" s="6">
        <v>121</v>
      </c>
      <c r="B159" s="109" t="s">
        <v>523</v>
      </c>
      <c r="C159" s="20" t="s">
        <v>424</v>
      </c>
      <c r="D159" s="78" t="s">
        <v>424</v>
      </c>
      <c r="E159" s="150" t="s">
        <v>582</v>
      </c>
      <c r="F159" s="78" t="s">
        <v>432</v>
      </c>
      <c r="G159" s="2" t="s">
        <v>122</v>
      </c>
      <c r="I159" s="137">
        <v>8900</v>
      </c>
      <c r="J159" s="126">
        <v>31655</v>
      </c>
      <c r="K159" s="120">
        <v>34942</v>
      </c>
    </row>
    <row r="160" spans="1:11" ht="14.25" customHeight="1">
      <c r="A160" s="6">
        <v>122</v>
      </c>
      <c r="B160" s="109" t="s">
        <v>247</v>
      </c>
      <c r="C160" s="20" t="s">
        <v>330</v>
      </c>
      <c r="D160" s="78" t="s">
        <v>424</v>
      </c>
      <c r="E160" s="150" t="s">
        <v>582</v>
      </c>
      <c r="F160" s="78" t="s">
        <v>260</v>
      </c>
      <c r="G160" s="2" t="s">
        <v>134</v>
      </c>
      <c r="I160" s="137">
        <v>30000</v>
      </c>
      <c r="J160" s="126">
        <v>31624</v>
      </c>
      <c r="K160" s="120">
        <v>31836</v>
      </c>
    </row>
    <row r="161" spans="1:11" ht="14.25" customHeight="1">
      <c r="A161" s="6">
        <v>123</v>
      </c>
      <c r="B161" s="109" t="s">
        <v>193</v>
      </c>
      <c r="C161" s="20" t="s">
        <v>266</v>
      </c>
      <c r="D161" s="107" t="s">
        <v>166</v>
      </c>
      <c r="E161" s="150" t="s">
        <v>583</v>
      </c>
      <c r="F161" s="78" t="s">
        <v>260</v>
      </c>
      <c r="G161" s="2" t="s">
        <v>580</v>
      </c>
      <c r="H161" s="2" t="s">
        <v>194</v>
      </c>
      <c r="I161" s="137">
        <v>110000</v>
      </c>
      <c r="J161" s="126">
        <v>31412</v>
      </c>
      <c r="K161" s="120">
        <v>31746</v>
      </c>
    </row>
    <row r="162" spans="1:11" ht="14.25" customHeight="1">
      <c r="A162" s="6">
        <v>124</v>
      </c>
      <c r="B162" s="109" t="s">
        <v>58</v>
      </c>
      <c r="C162" s="20" t="s">
        <v>286</v>
      </c>
      <c r="D162" s="78" t="s">
        <v>166</v>
      </c>
      <c r="E162" s="150" t="s">
        <v>583</v>
      </c>
      <c r="F162" s="78" t="s">
        <v>260</v>
      </c>
      <c r="G162" s="2" t="s">
        <v>180</v>
      </c>
      <c r="H162" s="2" t="s">
        <v>59</v>
      </c>
      <c r="I162" s="137">
        <v>47000</v>
      </c>
      <c r="J162" s="126">
        <v>31897</v>
      </c>
      <c r="K162" s="120">
        <v>32050</v>
      </c>
    </row>
    <row r="163" spans="1:11" ht="14.25" customHeight="1">
      <c r="A163" s="6">
        <v>125</v>
      </c>
      <c r="B163" s="109" t="s">
        <v>195</v>
      </c>
      <c r="C163" s="20" t="s">
        <v>266</v>
      </c>
      <c r="D163" s="78" t="s">
        <v>166</v>
      </c>
      <c r="E163" s="150" t="s">
        <v>583</v>
      </c>
      <c r="F163" s="78" t="s">
        <v>260</v>
      </c>
      <c r="G163" s="2" t="s">
        <v>580</v>
      </c>
      <c r="H163" s="2" t="s">
        <v>196</v>
      </c>
      <c r="I163" s="137">
        <v>24300</v>
      </c>
      <c r="J163" s="126">
        <v>31958</v>
      </c>
      <c r="K163" s="120">
        <v>32081</v>
      </c>
    </row>
    <row r="164" spans="1:11" ht="14.25" customHeight="1">
      <c r="A164" s="6">
        <v>125</v>
      </c>
      <c r="B164" s="109" t="s">
        <v>197</v>
      </c>
      <c r="C164" s="20" t="s">
        <v>266</v>
      </c>
      <c r="D164" s="78" t="s">
        <v>166</v>
      </c>
      <c r="E164" s="150" t="s">
        <v>583</v>
      </c>
      <c r="F164" s="78" t="s">
        <v>260</v>
      </c>
      <c r="G164" s="2" t="s">
        <v>580</v>
      </c>
      <c r="H164" s="2" t="s">
        <v>198</v>
      </c>
      <c r="I164" s="137">
        <v>120000</v>
      </c>
      <c r="J164" s="126">
        <v>32294</v>
      </c>
      <c r="K164" s="120">
        <v>32689</v>
      </c>
    </row>
    <row r="165" spans="1:11" ht="14.25" customHeight="1">
      <c r="A165" s="6">
        <v>126</v>
      </c>
      <c r="B165" s="109" t="s">
        <v>253</v>
      </c>
      <c r="C165" s="20" t="s">
        <v>286</v>
      </c>
      <c r="D165" s="78" t="s">
        <v>111</v>
      </c>
      <c r="E165" s="150" t="s">
        <v>583</v>
      </c>
      <c r="F165" s="78" t="s">
        <v>74</v>
      </c>
      <c r="G165" s="2" t="s">
        <v>16</v>
      </c>
      <c r="H165" s="2" t="s">
        <v>153</v>
      </c>
      <c r="I165" s="137">
        <v>32300</v>
      </c>
      <c r="J165" s="126">
        <v>32233</v>
      </c>
      <c r="K165" s="120">
        <v>32293</v>
      </c>
    </row>
    <row r="166" spans="1:11" ht="14.25" customHeight="1">
      <c r="A166" s="6">
        <v>127</v>
      </c>
      <c r="B166" s="109" t="s">
        <v>154</v>
      </c>
      <c r="C166" s="20" t="s">
        <v>286</v>
      </c>
      <c r="D166" s="78" t="s">
        <v>111</v>
      </c>
      <c r="E166" s="150" t="s">
        <v>583</v>
      </c>
      <c r="F166" s="78" t="s">
        <v>74</v>
      </c>
      <c r="G166" s="2" t="s">
        <v>16</v>
      </c>
      <c r="H166" s="2" t="s">
        <v>155</v>
      </c>
      <c r="I166" s="137">
        <v>53060</v>
      </c>
      <c r="J166" s="126">
        <v>32355</v>
      </c>
      <c r="K166" s="120">
        <v>32415</v>
      </c>
    </row>
    <row r="167" spans="1:11" ht="14.25" customHeight="1">
      <c r="A167" s="6">
        <v>128</v>
      </c>
      <c r="B167" s="109" t="s">
        <v>524</v>
      </c>
      <c r="C167" s="20" t="s">
        <v>332</v>
      </c>
      <c r="D167" s="107" t="s">
        <v>166</v>
      </c>
      <c r="E167" s="150" t="s">
        <v>583</v>
      </c>
      <c r="F167" s="78" t="s">
        <v>260</v>
      </c>
      <c r="G167" s="2" t="s">
        <v>418</v>
      </c>
      <c r="I167" s="137">
        <v>3100</v>
      </c>
      <c r="J167" s="126">
        <v>32355</v>
      </c>
      <c r="K167" s="120">
        <v>32780</v>
      </c>
    </row>
    <row r="168" spans="1:11" ht="14.25" customHeight="1">
      <c r="A168" s="6">
        <v>129</v>
      </c>
      <c r="B168" s="121" t="s">
        <v>256</v>
      </c>
      <c r="C168" s="21" t="s">
        <v>295</v>
      </c>
      <c r="D168" s="78" t="s">
        <v>422</v>
      </c>
      <c r="E168" s="150" t="s">
        <v>86</v>
      </c>
      <c r="F168" s="92" t="s">
        <v>78</v>
      </c>
      <c r="G168" s="6" t="s">
        <v>184</v>
      </c>
      <c r="H168" s="6"/>
      <c r="I168" s="138">
        <v>42500</v>
      </c>
      <c r="J168" s="127">
        <v>32294</v>
      </c>
      <c r="K168" s="122">
        <v>32689</v>
      </c>
    </row>
    <row r="169" spans="1:11" ht="14.25" customHeight="1">
      <c r="A169" s="6">
        <v>130</v>
      </c>
      <c r="B169" s="121" t="s">
        <v>255</v>
      </c>
      <c r="C169" s="21" t="s">
        <v>295</v>
      </c>
      <c r="D169" s="78" t="s">
        <v>422</v>
      </c>
      <c r="E169" s="150" t="s">
        <v>86</v>
      </c>
      <c r="F169" s="92" t="s">
        <v>77</v>
      </c>
      <c r="G169" s="6" t="s">
        <v>184</v>
      </c>
      <c r="H169" s="6"/>
      <c r="I169" s="138">
        <v>42500</v>
      </c>
      <c r="J169" s="127">
        <v>32294</v>
      </c>
      <c r="K169" s="122">
        <v>32689</v>
      </c>
    </row>
    <row r="170" spans="1:11" s="4" customFormat="1" ht="14.25" customHeight="1">
      <c r="A170" s="6">
        <v>131</v>
      </c>
      <c r="B170" s="109" t="s">
        <v>54</v>
      </c>
      <c r="C170" s="20" t="s">
        <v>328</v>
      </c>
      <c r="D170" s="78" t="s">
        <v>422</v>
      </c>
      <c r="E170" s="150" t="s">
        <v>86</v>
      </c>
      <c r="F170" s="78" t="s">
        <v>76</v>
      </c>
      <c r="G170" s="2" t="s">
        <v>55</v>
      </c>
      <c r="H170" s="2"/>
      <c r="I170" s="137">
        <v>30000</v>
      </c>
      <c r="J170" s="126">
        <v>32355</v>
      </c>
      <c r="K170" s="120">
        <v>33481</v>
      </c>
    </row>
    <row r="171" spans="1:11" ht="14.25" customHeight="1">
      <c r="A171" s="6">
        <v>131</v>
      </c>
      <c r="B171" s="109" t="s">
        <v>137</v>
      </c>
      <c r="C171" s="20" t="s">
        <v>330</v>
      </c>
      <c r="D171" s="78" t="s">
        <v>424</v>
      </c>
      <c r="E171" s="150" t="s">
        <v>582</v>
      </c>
      <c r="F171" s="78" t="s">
        <v>79</v>
      </c>
      <c r="G171" s="2" t="s">
        <v>138</v>
      </c>
      <c r="I171" s="137">
        <v>238829</v>
      </c>
      <c r="J171" s="126">
        <v>32598</v>
      </c>
      <c r="K171" s="120">
        <v>34515</v>
      </c>
    </row>
    <row r="172" spans="1:11" ht="14.25" customHeight="1">
      <c r="A172" s="6">
        <v>132</v>
      </c>
      <c r="B172" s="109" t="s">
        <v>139</v>
      </c>
      <c r="C172" s="20" t="s">
        <v>330</v>
      </c>
      <c r="D172" s="78" t="s">
        <v>424</v>
      </c>
      <c r="E172" s="150" t="s">
        <v>582</v>
      </c>
      <c r="F172" s="78" t="s">
        <v>260</v>
      </c>
      <c r="G172" s="2" t="s">
        <v>134</v>
      </c>
      <c r="I172" s="137">
        <v>230000</v>
      </c>
      <c r="J172" s="126">
        <v>32659</v>
      </c>
      <c r="K172" s="120">
        <v>33938</v>
      </c>
    </row>
    <row r="173" spans="1:11" ht="14.25" customHeight="1">
      <c r="A173" s="6">
        <v>133</v>
      </c>
      <c r="B173" s="109" t="s">
        <v>156</v>
      </c>
      <c r="C173" s="20" t="s">
        <v>286</v>
      </c>
      <c r="D173" s="78" t="s">
        <v>111</v>
      </c>
      <c r="E173" s="150" t="s">
        <v>583</v>
      </c>
      <c r="F173" s="78" t="s">
        <v>80</v>
      </c>
      <c r="G173" s="2" t="s">
        <v>157</v>
      </c>
      <c r="H173" s="2" t="s">
        <v>158</v>
      </c>
      <c r="I173" s="137">
        <v>118000</v>
      </c>
      <c r="J173" s="126">
        <v>32598</v>
      </c>
      <c r="K173" s="120">
        <v>33572</v>
      </c>
    </row>
    <row r="174" spans="1:11" ht="14.25" customHeight="1">
      <c r="A174" s="6">
        <v>134</v>
      </c>
      <c r="B174" s="121" t="s">
        <v>56</v>
      </c>
      <c r="C174" s="21" t="s">
        <v>295</v>
      </c>
      <c r="D174" s="78" t="s">
        <v>422</v>
      </c>
      <c r="E174" s="150" t="s">
        <v>86</v>
      </c>
      <c r="F174" s="92" t="s">
        <v>259</v>
      </c>
      <c r="G174" s="6" t="s">
        <v>346</v>
      </c>
      <c r="H174" s="6"/>
      <c r="I174" s="138">
        <v>13000</v>
      </c>
      <c r="J174" s="127">
        <v>32689</v>
      </c>
      <c r="K174" s="122">
        <v>33207</v>
      </c>
    </row>
    <row r="175" spans="1:11" ht="14.25" customHeight="1">
      <c r="A175" s="6">
        <v>135</v>
      </c>
      <c r="B175" s="121" t="s">
        <v>57</v>
      </c>
      <c r="C175" s="21" t="s">
        <v>295</v>
      </c>
      <c r="D175" s="78" t="s">
        <v>422</v>
      </c>
      <c r="E175" s="150" t="s">
        <v>86</v>
      </c>
      <c r="F175" s="92" t="s">
        <v>259</v>
      </c>
      <c r="G175" s="6" t="s">
        <v>346</v>
      </c>
      <c r="H175" s="6"/>
      <c r="I175" s="138">
        <v>26500</v>
      </c>
      <c r="J175" s="127">
        <v>33146</v>
      </c>
      <c r="K175" s="122">
        <v>33542</v>
      </c>
    </row>
    <row r="176" spans="1:11" ht="14.25" customHeight="1">
      <c r="A176" s="6">
        <v>136</v>
      </c>
      <c r="B176" s="109" t="s">
        <v>475</v>
      </c>
      <c r="C176" s="20" t="s">
        <v>330</v>
      </c>
      <c r="D176" s="78" t="s">
        <v>424</v>
      </c>
      <c r="E176" s="150" t="s">
        <v>582</v>
      </c>
      <c r="F176" s="78" t="s">
        <v>79</v>
      </c>
      <c r="G176" s="2" t="s">
        <v>44</v>
      </c>
      <c r="I176" s="137">
        <v>50000</v>
      </c>
      <c r="J176" s="126">
        <v>33269</v>
      </c>
      <c r="K176" s="120">
        <v>33542</v>
      </c>
    </row>
    <row r="177" spans="1:11" ht="14.25" customHeight="1">
      <c r="A177" s="6">
        <v>137</v>
      </c>
      <c r="B177" s="109" t="s">
        <v>45</v>
      </c>
      <c r="C177" s="20" t="s">
        <v>333</v>
      </c>
      <c r="D177" s="78" t="s">
        <v>424</v>
      </c>
      <c r="E177" s="150" t="s">
        <v>582</v>
      </c>
      <c r="F177" s="78" t="s">
        <v>261</v>
      </c>
      <c r="G177" s="2" t="s">
        <v>46</v>
      </c>
      <c r="I177" s="137">
        <v>19000</v>
      </c>
      <c r="J177" s="126">
        <v>33328</v>
      </c>
      <c r="K177" s="120">
        <v>33450</v>
      </c>
    </row>
    <row r="178" spans="1:11" ht="14.25" customHeight="1">
      <c r="A178" s="6">
        <v>138</v>
      </c>
      <c r="B178" s="109" t="s">
        <v>413</v>
      </c>
      <c r="C178" s="20" t="s">
        <v>266</v>
      </c>
      <c r="D178" s="107" t="s">
        <v>166</v>
      </c>
      <c r="E178" s="150" t="s">
        <v>583</v>
      </c>
      <c r="F178" s="78" t="s">
        <v>260</v>
      </c>
      <c r="G178" s="2" t="s">
        <v>201</v>
      </c>
      <c r="H178" s="2" t="s">
        <v>202</v>
      </c>
      <c r="I178" s="137">
        <v>28000</v>
      </c>
      <c r="J178" s="126">
        <v>33481</v>
      </c>
      <c r="K178" s="120">
        <v>33603</v>
      </c>
    </row>
    <row r="179" spans="1:11" ht="14.25" customHeight="1">
      <c r="A179" s="6">
        <v>139</v>
      </c>
      <c r="B179" s="109" t="s">
        <v>525</v>
      </c>
      <c r="C179" s="20" t="s">
        <v>363</v>
      </c>
      <c r="D179" s="78" t="s">
        <v>424</v>
      </c>
      <c r="E179" s="150" t="s">
        <v>582</v>
      </c>
      <c r="F179" s="78" t="s">
        <v>77</v>
      </c>
      <c r="G179" s="2" t="s">
        <v>526</v>
      </c>
      <c r="I179" s="137">
        <v>1862.14</v>
      </c>
      <c r="J179" s="126">
        <v>33481</v>
      </c>
      <c r="K179" s="120">
        <v>33603</v>
      </c>
    </row>
    <row r="180" spans="1:11" ht="14.25" customHeight="1">
      <c r="A180" s="6">
        <v>140</v>
      </c>
      <c r="B180" s="109" t="s">
        <v>91</v>
      </c>
      <c r="C180" s="20" t="s">
        <v>295</v>
      </c>
      <c r="D180" s="78" t="s">
        <v>422</v>
      </c>
      <c r="E180" s="150" t="s">
        <v>86</v>
      </c>
      <c r="F180" s="78" t="s">
        <v>259</v>
      </c>
      <c r="G180" s="2" t="s">
        <v>346</v>
      </c>
      <c r="I180" s="137">
        <v>27000</v>
      </c>
      <c r="J180" s="126">
        <v>33634</v>
      </c>
      <c r="K180" s="120">
        <v>33938</v>
      </c>
    </row>
    <row r="181" spans="1:11" ht="14.25" customHeight="1">
      <c r="A181" s="6">
        <v>141</v>
      </c>
      <c r="B181" s="121" t="s">
        <v>92</v>
      </c>
      <c r="C181" s="21" t="s">
        <v>72</v>
      </c>
      <c r="D181" s="78" t="s">
        <v>422</v>
      </c>
      <c r="E181" s="150" t="s">
        <v>86</v>
      </c>
      <c r="F181" s="92" t="s">
        <v>80</v>
      </c>
      <c r="G181" s="6" t="s">
        <v>90</v>
      </c>
      <c r="H181" s="6"/>
      <c r="I181" s="138">
        <v>90000</v>
      </c>
      <c r="J181" s="127">
        <v>33663</v>
      </c>
      <c r="K181" s="122">
        <v>34059</v>
      </c>
    </row>
    <row r="182" spans="1:11" ht="14.25" customHeight="1">
      <c r="A182" s="6">
        <v>142</v>
      </c>
      <c r="B182" s="109" t="s">
        <v>161</v>
      </c>
      <c r="C182" s="20" t="s">
        <v>330</v>
      </c>
      <c r="D182" s="78" t="s">
        <v>424</v>
      </c>
      <c r="E182" s="150" t="s">
        <v>582</v>
      </c>
      <c r="F182" s="78" t="s">
        <v>260</v>
      </c>
      <c r="G182" s="2" t="s">
        <v>162</v>
      </c>
      <c r="I182" s="137">
        <v>7800</v>
      </c>
      <c r="J182" s="126">
        <v>33724</v>
      </c>
      <c r="K182" s="120">
        <v>34365</v>
      </c>
    </row>
    <row r="183" spans="1:11" ht="14.25" customHeight="1">
      <c r="A183" s="6">
        <v>143</v>
      </c>
      <c r="B183" s="109" t="s">
        <v>107</v>
      </c>
      <c r="C183" s="20" t="s">
        <v>286</v>
      </c>
      <c r="D183" s="78" t="s">
        <v>166</v>
      </c>
      <c r="E183" s="150" t="s">
        <v>583</v>
      </c>
      <c r="F183" s="78" t="s">
        <v>260</v>
      </c>
      <c r="G183" s="2" t="s">
        <v>108</v>
      </c>
      <c r="H183" s="2" t="s">
        <v>109</v>
      </c>
      <c r="I183" s="137">
        <v>35000</v>
      </c>
      <c r="J183" s="126">
        <v>33847.09375</v>
      </c>
      <c r="K183" s="120">
        <v>34423.030613425923</v>
      </c>
    </row>
    <row r="184" spans="1:11" ht="14.25" customHeight="1">
      <c r="A184" s="6">
        <v>144</v>
      </c>
      <c r="B184" s="109" t="s">
        <v>94</v>
      </c>
      <c r="C184" s="20" t="s">
        <v>266</v>
      </c>
      <c r="D184" s="107" t="s">
        <v>328</v>
      </c>
      <c r="E184" s="150" t="s">
        <v>86</v>
      </c>
      <c r="F184" s="78" t="s">
        <v>260</v>
      </c>
      <c r="G184" s="2" t="s">
        <v>204</v>
      </c>
      <c r="H184" s="2" t="s">
        <v>95</v>
      </c>
      <c r="I184" s="137">
        <v>43700</v>
      </c>
      <c r="J184" s="126">
        <v>33755</v>
      </c>
      <c r="K184" s="120">
        <v>34393</v>
      </c>
    </row>
    <row r="185" spans="1:11" ht="14.25" customHeight="1">
      <c r="A185" s="6">
        <v>145</v>
      </c>
      <c r="B185" s="109" t="s">
        <v>370</v>
      </c>
      <c r="C185" s="20" t="s">
        <v>363</v>
      </c>
      <c r="D185" s="78" t="s">
        <v>424</v>
      </c>
      <c r="E185" s="150" t="s">
        <v>582</v>
      </c>
      <c r="F185" s="78" t="s">
        <v>260</v>
      </c>
      <c r="G185" s="2" t="s">
        <v>231</v>
      </c>
      <c r="I185" s="137">
        <v>15150</v>
      </c>
      <c r="J185" s="126">
        <v>34150</v>
      </c>
      <c r="K185" s="120">
        <v>34911</v>
      </c>
    </row>
    <row r="186" spans="1:11" ht="14.25" customHeight="1">
      <c r="A186" s="6">
        <v>146</v>
      </c>
      <c r="B186" s="109" t="s">
        <v>163</v>
      </c>
      <c r="C186" s="20" t="s">
        <v>330</v>
      </c>
      <c r="D186" s="78" t="s">
        <v>424</v>
      </c>
      <c r="E186" s="150" t="s">
        <v>582</v>
      </c>
      <c r="F186" s="78" t="s">
        <v>261</v>
      </c>
      <c r="G186" s="2" t="s">
        <v>164</v>
      </c>
      <c r="I186" s="137">
        <v>15000</v>
      </c>
      <c r="J186" s="126">
        <v>33816</v>
      </c>
      <c r="K186" s="120">
        <v>34515</v>
      </c>
    </row>
    <row r="187" spans="1:11" ht="14.25" customHeight="1">
      <c r="A187" s="6">
        <v>146</v>
      </c>
      <c r="B187" s="109" t="s">
        <v>93</v>
      </c>
      <c r="C187" s="20" t="s">
        <v>72</v>
      </c>
      <c r="D187" s="78" t="s">
        <v>422</v>
      </c>
      <c r="E187" s="150" t="s">
        <v>86</v>
      </c>
      <c r="F187" s="78" t="s">
        <v>79</v>
      </c>
      <c r="G187" s="2" t="s">
        <v>90</v>
      </c>
      <c r="I187" s="137">
        <v>4050</v>
      </c>
      <c r="J187" s="126">
        <v>34000</v>
      </c>
      <c r="K187" s="120">
        <v>34089</v>
      </c>
    </row>
    <row r="188" spans="1:11" s="4" customFormat="1" ht="14.25" customHeight="1">
      <c r="A188" s="6">
        <v>146</v>
      </c>
      <c r="B188" s="121" t="s">
        <v>103</v>
      </c>
      <c r="C188" s="20" t="s">
        <v>423</v>
      </c>
      <c r="D188" s="78" t="s">
        <v>422</v>
      </c>
      <c r="E188" s="150" t="s">
        <v>86</v>
      </c>
      <c r="F188" s="92" t="s">
        <v>81</v>
      </c>
      <c r="G188" s="6" t="s">
        <v>218</v>
      </c>
      <c r="H188" s="6"/>
      <c r="I188" s="138">
        <v>3737</v>
      </c>
      <c r="J188" s="127">
        <v>34089</v>
      </c>
      <c r="K188" s="122">
        <v>34242</v>
      </c>
    </row>
    <row r="189" spans="1:11" ht="14.25" customHeight="1">
      <c r="A189" s="6">
        <v>146</v>
      </c>
      <c r="B189" s="121" t="s">
        <v>376</v>
      </c>
      <c r="C189" s="21" t="s">
        <v>295</v>
      </c>
      <c r="D189" s="78" t="s">
        <v>422</v>
      </c>
      <c r="E189" s="150" t="s">
        <v>86</v>
      </c>
      <c r="F189" s="92" t="s">
        <v>79</v>
      </c>
      <c r="G189" s="6" t="s">
        <v>377</v>
      </c>
      <c r="H189" s="6"/>
      <c r="I189" s="138">
        <v>10697</v>
      </c>
      <c r="J189" s="127">
        <v>35003</v>
      </c>
      <c r="K189" s="122">
        <v>35216</v>
      </c>
    </row>
    <row r="190" spans="1:11" ht="14.25" customHeight="1">
      <c r="A190" s="6">
        <v>146</v>
      </c>
      <c r="B190" s="109" t="s">
        <v>378</v>
      </c>
      <c r="C190" s="20" t="s">
        <v>423</v>
      </c>
      <c r="D190" s="78" t="s">
        <v>422</v>
      </c>
      <c r="E190" s="150" t="s">
        <v>86</v>
      </c>
      <c r="F190" s="78" t="s">
        <v>261</v>
      </c>
      <c r="G190" s="2" t="s">
        <v>446</v>
      </c>
      <c r="I190" s="137">
        <v>12935</v>
      </c>
      <c r="J190" s="126">
        <v>35946</v>
      </c>
      <c r="K190" s="120">
        <v>36068</v>
      </c>
    </row>
    <row r="191" spans="1:11" ht="14.25" customHeight="1">
      <c r="A191" s="6">
        <v>147</v>
      </c>
      <c r="B191" s="109" t="s">
        <v>203</v>
      </c>
      <c r="C191" s="20" t="s">
        <v>266</v>
      </c>
      <c r="D191" s="107" t="s">
        <v>328</v>
      </c>
      <c r="E191" s="150" t="s">
        <v>86</v>
      </c>
      <c r="F191" s="78" t="s">
        <v>260</v>
      </c>
      <c r="G191" s="2" t="s">
        <v>204</v>
      </c>
      <c r="H191" s="2" t="s">
        <v>205</v>
      </c>
      <c r="I191" s="137">
        <v>43810</v>
      </c>
      <c r="J191" s="126">
        <v>33755</v>
      </c>
      <c r="K191" s="120">
        <v>34850</v>
      </c>
    </row>
    <row r="192" spans="1:11" ht="14.25" customHeight="1">
      <c r="A192" s="6">
        <v>148</v>
      </c>
      <c r="B192" s="109" t="s">
        <v>47</v>
      </c>
      <c r="C192" s="20" t="s">
        <v>363</v>
      </c>
      <c r="D192" s="78" t="s">
        <v>424</v>
      </c>
      <c r="E192" s="150" t="s">
        <v>582</v>
      </c>
      <c r="F192" s="78" t="s">
        <v>80</v>
      </c>
      <c r="G192" s="2" t="s">
        <v>231</v>
      </c>
      <c r="I192" s="137">
        <v>8000</v>
      </c>
      <c r="J192" s="126">
        <v>33724</v>
      </c>
      <c r="K192" s="120">
        <v>33816</v>
      </c>
    </row>
    <row r="193" spans="1:11" ht="14.25" customHeight="1">
      <c r="A193" s="6">
        <v>149</v>
      </c>
      <c r="B193" s="109" t="s">
        <v>219</v>
      </c>
      <c r="C193" s="20" t="s">
        <v>423</v>
      </c>
      <c r="D193" s="78" t="s">
        <v>422</v>
      </c>
      <c r="E193" s="150" t="s">
        <v>86</v>
      </c>
      <c r="F193" s="78" t="s">
        <v>82</v>
      </c>
      <c r="G193" s="2" t="s">
        <v>347</v>
      </c>
      <c r="I193" s="137">
        <v>16338</v>
      </c>
      <c r="J193" s="126">
        <v>34120</v>
      </c>
      <c r="K193" s="120">
        <v>34303</v>
      </c>
    </row>
    <row r="194" spans="1:11" ht="14.25" customHeight="1">
      <c r="A194" s="6">
        <v>150</v>
      </c>
      <c r="B194" s="109" t="s">
        <v>220</v>
      </c>
      <c r="C194" s="20" t="s">
        <v>295</v>
      </c>
      <c r="D194" s="78" t="s">
        <v>422</v>
      </c>
      <c r="E194" s="150" t="s">
        <v>86</v>
      </c>
      <c r="F194" s="78" t="s">
        <v>76</v>
      </c>
      <c r="G194" s="2" t="s">
        <v>348</v>
      </c>
      <c r="I194" s="137">
        <v>11600</v>
      </c>
      <c r="J194" s="126">
        <v>34303</v>
      </c>
      <c r="K194" s="120">
        <v>34758</v>
      </c>
    </row>
    <row r="195" spans="1:11" ht="14.25" customHeight="1">
      <c r="A195" s="6">
        <v>150</v>
      </c>
      <c r="B195" s="121" t="s">
        <v>221</v>
      </c>
      <c r="C195" s="21" t="s">
        <v>295</v>
      </c>
      <c r="D195" s="78" t="s">
        <v>422</v>
      </c>
      <c r="E195" s="150" t="s">
        <v>86</v>
      </c>
      <c r="F195" s="92" t="s">
        <v>80</v>
      </c>
      <c r="G195" s="6" t="s">
        <v>348</v>
      </c>
      <c r="H195" s="6"/>
      <c r="I195" s="138">
        <v>10000</v>
      </c>
      <c r="J195" s="127">
        <v>34303</v>
      </c>
      <c r="K195" s="122">
        <v>34850</v>
      </c>
    </row>
    <row r="196" spans="1:11" ht="14.25" customHeight="1">
      <c r="A196" s="6">
        <v>151</v>
      </c>
      <c r="B196" s="121" t="s">
        <v>93</v>
      </c>
      <c r="C196" s="21" t="s">
        <v>72</v>
      </c>
      <c r="D196" s="78" t="s">
        <v>422</v>
      </c>
      <c r="E196" s="150" t="s">
        <v>86</v>
      </c>
      <c r="F196" s="92" t="s">
        <v>79</v>
      </c>
      <c r="G196" s="6" t="s">
        <v>90</v>
      </c>
      <c r="H196" s="6"/>
      <c r="I196" s="138">
        <v>9500</v>
      </c>
      <c r="J196" s="127">
        <v>34212</v>
      </c>
      <c r="K196" s="122">
        <v>34303</v>
      </c>
    </row>
    <row r="197" spans="1:11" ht="14.25" customHeight="1">
      <c r="A197" s="6">
        <v>152</v>
      </c>
      <c r="B197" s="121" t="s">
        <v>527</v>
      </c>
      <c r="C197" s="21" t="s">
        <v>332</v>
      </c>
      <c r="D197" s="78" t="s">
        <v>422</v>
      </c>
      <c r="E197" s="150" t="s">
        <v>86</v>
      </c>
      <c r="F197" s="92" t="s">
        <v>261</v>
      </c>
      <c r="G197" s="6" t="s">
        <v>528</v>
      </c>
      <c r="H197" s="6"/>
      <c r="I197" s="138">
        <v>55000</v>
      </c>
      <c r="J197" s="127">
        <v>34212</v>
      </c>
      <c r="K197" s="120">
        <v>34515</v>
      </c>
    </row>
    <row r="198" spans="1:11" ht="14.25" customHeight="1">
      <c r="A198" s="6">
        <v>153</v>
      </c>
      <c r="B198" s="109" t="s">
        <v>371</v>
      </c>
      <c r="C198" s="20" t="s">
        <v>333</v>
      </c>
      <c r="D198" s="78" t="s">
        <v>424</v>
      </c>
      <c r="E198" s="150" t="s">
        <v>582</v>
      </c>
      <c r="F198" s="78" t="s">
        <v>261</v>
      </c>
      <c r="G198" s="2" t="s">
        <v>372</v>
      </c>
      <c r="I198" s="137">
        <v>15000</v>
      </c>
      <c r="J198" s="126">
        <v>34334</v>
      </c>
      <c r="K198" s="120">
        <v>34515</v>
      </c>
    </row>
    <row r="199" spans="1:11" ht="14.25" customHeight="1">
      <c r="A199" s="6">
        <v>154</v>
      </c>
      <c r="B199" s="109" t="s">
        <v>314</v>
      </c>
      <c r="C199" s="20" t="s">
        <v>266</v>
      </c>
      <c r="D199" s="107" t="s">
        <v>328</v>
      </c>
      <c r="E199" s="150" t="s">
        <v>86</v>
      </c>
      <c r="F199" s="78" t="s">
        <v>260</v>
      </c>
      <c r="G199" s="2" t="s">
        <v>204</v>
      </c>
      <c r="H199" s="2" t="s">
        <v>311</v>
      </c>
      <c r="I199" s="137">
        <v>23810</v>
      </c>
      <c r="J199" s="126">
        <v>34485</v>
      </c>
      <c r="K199" s="120">
        <v>36038</v>
      </c>
    </row>
    <row r="200" spans="1:11" ht="14.25" customHeight="1">
      <c r="A200" s="6">
        <v>155</v>
      </c>
      <c r="B200" s="121" t="s">
        <v>373</v>
      </c>
      <c r="C200" s="20" t="s">
        <v>423</v>
      </c>
      <c r="D200" s="78" t="s">
        <v>422</v>
      </c>
      <c r="E200" s="150" t="s">
        <v>86</v>
      </c>
      <c r="F200" s="92" t="s">
        <v>80</v>
      </c>
      <c r="G200" s="6" t="s">
        <v>374</v>
      </c>
      <c r="H200" s="6"/>
      <c r="I200" s="138">
        <v>12650</v>
      </c>
      <c r="J200" s="127">
        <v>34699</v>
      </c>
      <c r="K200" s="122">
        <v>35033</v>
      </c>
    </row>
    <row r="201" spans="1:11" ht="14.25" customHeight="1">
      <c r="A201" s="6">
        <v>156</v>
      </c>
      <c r="B201" s="109" t="s">
        <v>312</v>
      </c>
      <c r="C201" s="20" t="s">
        <v>266</v>
      </c>
      <c r="D201" s="107" t="s">
        <v>328</v>
      </c>
      <c r="E201" s="150" t="s">
        <v>86</v>
      </c>
      <c r="F201" s="78" t="s">
        <v>260</v>
      </c>
      <c r="G201" s="2" t="s">
        <v>204</v>
      </c>
      <c r="H201" s="2" t="s">
        <v>313</v>
      </c>
      <c r="I201" s="137">
        <v>19000</v>
      </c>
      <c r="J201" s="126">
        <v>34699</v>
      </c>
      <c r="K201" s="120">
        <v>35033</v>
      </c>
    </row>
    <row r="202" spans="1:11" ht="14.25" customHeight="1">
      <c r="A202" s="6">
        <v>157</v>
      </c>
      <c r="B202" s="109" t="s">
        <v>370</v>
      </c>
      <c r="C202" s="20" t="s">
        <v>363</v>
      </c>
      <c r="D202" s="78" t="s">
        <v>424</v>
      </c>
      <c r="E202" s="150" t="s">
        <v>582</v>
      </c>
      <c r="F202" s="78" t="s">
        <v>260</v>
      </c>
      <c r="G202" s="2" t="s">
        <v>231</v>
      </c>
      <c r="I202" s="137">
        <v>27977</v>
      </c>
      <c r="J202" s="126">
        <v>34880</v>
      </c>
      <c r="K202" s="120">
        <v>35064</v>
      </c>
    </row>
    <row r="203" spans="1:11" ht="14.25" customHeight="1">
      <c r="A203" s="6">
        <v>158</v>
      </c>
      <c r="B203" s="109" t="s">
        <v>225</v>
      </c>
      <c r="C203" s="20" t="s">
        <v>330</v>
      </c>
      <c r="D203" s="78" t="s">
        <v>424</v>
      </c>
      <c r="E203" s="150" t="s">
        <v>582</v>
      </c>
      <c r="F203" s="78" t="s">
        <v>79</v>
      </c>
      <c r="G203" s="2" t="s">
        <v>135</v>
      </c>
      <c r="I203" s="137">
        <v>7500</v>
      </c>
      <c r="J203" s="126">
        <v>35795</v>
      </c>
      <c r="K203" s="120">
        <v>36494</v>
      </c>
    </row>
    <row r="204" spans="1:11" ht="14.25" customHeight="1">
      <c r="A204" s="6">
        <v>159</v>
      </c>
      <c r="B204" s="109" t="s">
        <v>496</v>
      </c>
      <c r="C204" s="20" t="s">
        <v>424</v>
      </c>
      <c r="D204" s="78" t="s">
        <v>424</v>
      </c>
      <c r="E204" s="150" t="s">
        <v>582</v>
      </c>
      <c r="F204" s="78" t="s">
        <v>425</v>
      </c>
      <c r="G204" s="2" t="s">
        <v>122</v>
      </c>
      <c r="I204" s="137">
        <v>7458</v>
      </c>
      <c r="J204" s="126">
        <v>34871</v>
      </c>
      <c r="K204" s="120" t="s">
        <v>264</v>
      </c>
    </row>
    <row r="205" spans="1:11" ht="14.25" customHeight="1">
      <c r="A205" s="6">
        <v>160</v>
      </c>
      <c r="B205" s="109" t="s">
        <v>476</v>
      </c>
      <c r="C205" s="20" t="s">
        <v>330</v>
      </c>
      <c r="D205" s="78" t="s">
        <v>424</v>
      </c>
      <c r="E205" s="150" t="s">
        <v>582</v>
      </c>
      <c r="F205" s="78" t="s">
        <v>261</v>
      </c>
      <c r="G205" s="2" t="s">
        <v>278</v>
      </c>
      <c r="I205" s="137">
        <v>115000</v>
      </c>
      <c r="J205" s="126">
        <v>35064</v>
      </c>
      <c r="K205" s="120">
        <v>36129</v>
      </c>
    </row>
    <row r="206" spans="1:11" ht="14.25" customHeight="1">
      <c r="A206" s="6">
        <v>161</v>
      </c>
      <c r="B206" s="109" t="s">
        <v>315</v>
      </c>
      <c r="C206" s="20" t="s">
        <v>266</v>
      </c>
      <c r="D206" s="107" t="s">
        <v>328</v>
      </c>
      <c r="E206" s="150" t="s">
        <v>86</v>
      </c>
      <c r="F206" s="78" t="s">
        <v>260</v>
      </c>
      <c r="G206" s="2" t="s">
        <v>201</v>
      </c>
      <c r="H206" s="2" t="s">
        <v>414</v>
      </c>
      <c r="I206" s="137">
        <v>40000</v>
      </c>
      <c r="J206" s="126">
        <v>35064</v>
      </c>
      <c r="K206" s="120">
        <v>35399</v>
      </c>
    </row>
    <row r="207" spans="1:11" ht="14.25" customHeight="1">
      <c r="A207" s="6">
        <v>162</v>
      </c>
      <c r="B207" s="109" t="s">
        <v>415</v>
      </c>
      <c r="C207" s="20" t="s">
        <v>266</v>
      </c>
      <c r="D207" s="107" t="s">
        <v>328</v>
      </c>
      <c r="E207" s="150" t="s">
        <v>86</v>
      </c>
      <c r="F207" s="78" t="s">
        <v>260</v>
      </c>
      <c r="G207" s="2" t="s">
        <v>191</v>
      </c>
      <c r="H207" s="2" t="s">
        <v>416</v>
      </c>
      <c r="I207" s="137">
        <v>40000</v>
      </c>
      <c r="J207" s="126">
        <v>35064</v>
      </c>
      <c r="K207" s="120">
        <v>36219</v>
      </c>
    </row>
    <row r="208" spans="1:11" ht="14.25" customHeight="1">
      <c r="A208" s="6">
        <v>163</v>
      </c>
      <c r="B208" s="109" t="s">
        <v>279</v>
      </c>
      <c r="C208" s="20" t="s">
        <v>328</v>
      </c>
      <c r="D208" s="107" t="s">
        <v>166</v>
      </c>
      <c r="E208" s="150" t="s">
        <v>583</v>
      </c>
      <c r="F208" s="78" t="s">
        <v>258</v>
      </c>
      <c r="G208" s="2" t="s">
        <v>280</v>
      </c>
      <c r="I208" s="137">
        <v>30000</v>
      </c>
      <c r="J208" s="126">
        <v>35369</v>
      </c>
      <c r="K208" s="120">
        <v>35764</v>
      </c>
    </row>
    <row r="209" spans="1:11" ht="14.25" customHeight="1">
      <c r="A209" s="6">
        <v>164</v>
      </c>
      <c r="B209" s="121" t="s">
        <v>19</v>
      </c>
      <c r="C209" s="21" t="s">
        <v>295</v>
      </c>
      <c r="D209" s="78" t="s">
        <v>422</v>
      </c>
      <c r="E209" s="150" t="s">
        <v>86</v>
      </c>
      <c r="F209" s="92" t="s">
        <v>259</v>
      </c>
      <c r="G209" s="6" t="s">
        <v>576</v>
      </c>
      <c r="H209" s="6"/>
      <c r="I209" s="138">
        <v>38791</v>
      </c>
      <c r="J209" s="127">
        <v>34789</v>
      </c>
      <c r="K209" s="122">
        <v>36311</v>
      </c>
    </row>
    <row r="210" spans="1:11" ht="14.25" customHeight="1">
      <c r="A210" s="6">
        <v>165</v>
      </c>
      <c r="B210" s="109" t="s">
        <v>396</v>
      </c>
      <c r="C210" s="20" t="s">
        <v>286</v>
      </c>
      <c r="D210" s="78" t="s">
        <v>166</v>
      </c>
      <c r="E210" s="150" t="s">
        <v>583</v>
      </c>
      <c r="F210" s="78" t="s">
        <v>260</v>
      </c>
      <c r="G210" s="2" t="s">
        <v>108</v>
      </c>
      <c r="H210" s="2" t="s">
        <v>397</v>
      </c>
      <c r="I210" s="137">
        <v>10000</v>
      </c>
      <c r="J210" s="126">
        <v>35703</v>
      </c>
      <c r="K210" s="120">
        <v>36068</v>
      </c>
    </row>
    <row r="211" spans="1:11" ht="14.25" customHeight="1">
      <c r="A211" s="6">
        <v>166</v>
      </c>
      <c r="B211" s="109" t="s">
        <v>417</v>
      </c>
      <c r="C211" s="106" t="s">
        <v>328</v>
      </c>
      <c r="D211" s="107" t="s">
        <v>166</v>
      </c>
      <c r="E211" s="150" t="s">
        <v>583</v>
      </c>
      <c r="F211" s="78" t="s">
        <v>260</v>
      </c>
      <c r="G211" s="2" t="s">
        <v>579</v>
      </c>
      <c r="H211" s="2" t="s">
        <v>419</v>
      </c>
      <c r="I211" s="137">
        <v>23000</v>
      </c>
      <c r="J211" s="126">
        <v>35430</v>
      </c>
      <c r="K211" s="120">
        <v>36007</v>
      </c>
    </row>
    <row r="212" spans="1:11" ht="14.25" customHeight="1">
      <c r="A212" s="6">
        <v>167</v>
      </c>
      <c r="B212" s="109" t="s">
        <v>281</v>
      </c>
      <c r="C212" s="20" t="s">
        <v>363</v>
      </c>
      <c r="D212" s="78" t="s">
        <v>424</v>
      </c>
      <c r="E212" s="150" t="s">
        <v>582</v>
      </c>
      <c r="F212" s="78" t="s">
        <v>259</v>
      </c>
      <c r="G212" s="2" t="s">
        <v>18</v>
      </c>
      <c r="I212" s="137">
        <v>14000</v>
      </c>
      <c r="J212" s="126">
        <v>35826</v>
      </c>
      <c r="K212" s="120">
        <v>36311</v>
      </c>
    </row>
    <row r="213" spans="1:11" ht="14.25" customHeight="1">
      <c r="A213" s="6">
        <v>168</v>
      </c>
      <c r="B213" s="109" t="s">
        <v>428</v>
      </c>
      <c r="C213" s="339" t="s">
        <v>429</v>
      </c>
      <c r="D213" s="340"/>
      <c r="E213" s="128"/>
      <c r="G213" s="2"/>
      <c r="I213" s="137"/>
      <c r="J213" s="126"/>
      <c r="K213" s="120"/>
    </row>
    <row r="214" spans="1:11" ht="14.25" customHeight="1">
      <c r="A214" s="6">
        <v>169</v>
      </c>
      <c r="B214" s="109" t="s">
        <v>420</v>
      </c>
      <c r="C214" s="20" t="s">
        <v>266</v>
      </c>
      <c r="D214" s="107" t="s">
        <v>328</v>
      </c>
      <c r="E214" s="150" t="s">
        <v>86</v>
      </c>
      <c r="F214" s="78" t="s">
        <v>260</v>
      </c>
      <c r="G214" s="2" t="s">
        <v>191</v>
      </c>
      <c r="H214" s="2" t="s">
        <v>421</v>
      </c>
      <c r="I214" s="137">
        <v>120000</v>
      </c>
      <c r="J214" s="126">
        <v>36068</v>
      </c>
      <c r="K214" s="120">
        <v>36799</v>
      </c>
    </row>
    <row r="215" spans="1:11" ht="14.25" customHeight="1">
      <c r="A215" s="6">
        <v>170</v>
      </c>
      <c r="B215" s="121" t="s">
        <v>276</v>
      </c>
      <c r="C215" s="20" t="s">
        <v>423</v>
      </c>
      <c r="D215" s="78" t="s">
        <v>422</v>
      </c>
      <c r="E215" s="150" t="s">
        <v>86</v>
      </c>
      <c r="F215" s="92" t="s">
        <v>261</v>
      </c>
      <c r="G215" s="6" t="s">
        <v>277</v>
      </c>
      <c r="H215" s="6"/>
      <c r="I215" s="138">
        <v>25700</v>
      </c>
      <c r="J215" s="127">
        <v>36007</v>
      </c>
      <c r="K215" s="122">
        <v>36219</v>
      </c>
    </row>
    <row r="216" spans="1:11" ht="14.25" customHeight="1">
      <c r="A216" s="6">
        <v>171</v>
      </c>
      <c r="B216" s="109" t="s">
        <v>477</v>
      </c>
      <c r="C216" s="20" t="s">
        <v>330</v>
      </c>
      <c r="D216" s="78" t="s">
        <v>424</v>
      </c>
      <c r="E216" s="150" t="s">
        <v>582</v>
      </c>
      <c r="F216" s="78" t="s">
        <v>261</v>
      </c>
      <c r="G216" s="2" t="s">
        <v>278</v>
      </c>
      <c r="I216" s="137">
        <v>25200</v>
      </c>
      <c r="J216" s="126">
        <v>36068</v>
      </c>
      <c r="K216" s="120">
        <v>36129</v>
      </c>
    </row>
    <row r="217" spans="1:11" ht="14.25" customHeight="1">
      <c r="A217" s="6">
        <v>172</v>
      </c>
      <c r="B217" s="109" t="s">
        <v>386</v>
      </c>
      <c r="C217" s="20" t="s">
        <v>332</v>
      </c>
      <c r="D217" s="107" t="s">
        <v>166</v>
      </c>
      <c r="E217" s="150" t="s">
        <v>583</v>
      </c>
      <c r="F217" s="78" t="s">
        <v>403</v>
      </c>
      <c r="G217" s="2" t="s">
        <v>578</v>
      </c>
      <c r="I217" s="137">
        <v>143150</v>
      </c>
      <c r="J217" s="126">
        <v>36068</v>
      </c>
      <c r="K217" s="120">
        <v>36799</v>
      </c>
    </row>
    <row r="218" spans="1:11" ht="14.25" customHeight="1">
      <c r="A218" s="6">
        <v>173</v>
      </c>
      <c r="B218" s="109" t="s">
        <v>430</v>
      </c>
      <c r="C218" s="339" t="s">
        <v>429</v>
      </c>
      <c r="D218" s="340"/>
      <c r="E218" s="128"/>
      <c r="G218" s="2" t="s">
        <v>500</v>
      </c>
      <c r="I218" s="137"/>
      <c r="J218" s="126"/>
      <c r="K218" s="120" t="s">
        <v>499</v>
      </c>
    </row>
    <row r="219" spans="1:11" ht="14.25" customHeight="1">
      <c r="A219" s="6">
        <v>174</v>
      </c>
      <c r="B219" s="109" t="s">
        <v>468</v>
      </c>
      <c r="C219" s="20" t="s">
        <v>330</v>
      </c>
      <c r="D219" s="87" t="s">
        <v>424</v>
      </c>
      <c r="E219" s="128" t="s">
        <v>582</v>
      </c>
      <c r="F219" s="78" t="s">
        <v>261</v>
      </c>
      <c r="G219" s="2" t="s">
        <v>278</v>
      </c>
      <c r="I219" s="137">
        <v>200000</v>
      </c>
      <c r="J219" s="126">
        <v>36341</v>
      </c>
      <c r="K219" s="120">
        <v>37071</v>
      </c>
    </row>
    <row r="220" spans="1:11" ht="14.25" customHeight="1">
      <c r="A220" s="6">
        <v>175</v>
      </c>
      <c r="B220" s="109" t="s">
        <v>485</v>
      </c>
      <c r="C220" s="20" t="s">
        <v>72</v>
      </c>
      <c r="D220" s="87" t="s">
        <v>422</v>
      </c>
      <c r="E220" s="128" t="s">
        <v>86</v>
      </c>
      <c r="F220" s="78" t="s">
        <v>259</v>
      </c>
      <c r="G220" s="2" t="s">
        <v>470</v>
      </c>
      <c r="H220" s="2" t="s">
        <v>471</v>
      </c>
      <c r="I220" s="137">
        <v>23387</v>
      </c>
      <c r="J220" s="126">
        <v>36464</v>
      </c>
      <c r="K220" s="120">
        <v>36738</v>
      </c>
    </row>
    <row r="221" spans="1:11" ht="14.25" customHeight="1">
      <c r="A221" s="6">
        <v>176</v>
      </c>
      <c r="B221" s="109" t="s">
        <v>472</v>
      </c>
      <c r="C221" s="20" t="s">
        <v>266</v>
      </c>
      <c r="D221" s="87" t="s">
        <v>328</v>
      </c>
      <c r="E221" s="128" t="s">
        <v>86</v>
      </c>
      <c r="F221" s="78" t="s">
        <v>260</v>
      </c>
      <c r="G221" s="2" t="s">
        <v>191</v>
      </c>
      <c r="H221" s="2" t="s">
        <v>473</v>
      </c>
      <c r="I221" s="137">
        <v>40000</v>
      </c>
      <c r="J221" s="126">
        <v>36525</v>
      </c>
      <c r="K221" s="120">
        <v>36891</v>
      </c>
    </row>
    <row r="222" spans="1:11" ht="14.25" customHeight="1">
      <c r="A222" s="6">
        <v>177</v>
      </c>
      <c r="B222" s="109" t="s">
        <v>489</v>
      </c>
      <c r="C222" s="20" t="s">
        <v>266</v>
      </c>
      <c r="D222" s="78" t="s">
        <v>424</v>
      </c>
      <c r="E222" s="150" t="s">
        <v>582</v>
      </c>
      <c r="F222" s="78" t="s">
        <v>260</v>
      </c>
      <c r="G222" s="2" t="s">
        <v>482</v>
      </c>
      <c r="I222" s="137">
        <v>7700</v>
      </c>
      <c r="J222" s="126">
        <v>36738</v>
      </c>
      <c r="K222" s="120">
        <v>36830</v>
      </c>
    </row>
    <row r="223" spans="1:11" ht="14.25" customHeight="1">
      <c r="A223" s="6">
        <v>178</v>
      </c>
      <c r="B223" s="109" t="s">
        <v>490</v>
      </c>
      <c r="C223" s="20" t="s">
        <v>266</v>
      </c>
      <c r="D223" s="78" t="s">
        <v>424</v>
      </c>
      <c r="E223" s="150" t="s">
        <v>582</v>
      </c>
      <c r="F223" s="78" t="s">
        <v>260</v>
      </c>
      <c r="G223" s="2" t="s">
        <v>484</v>
      </c>
      <c r="I223" s="137">
        <v>11350</v>
      </c>
      <c r="J223" s="126">
        <v>36738</v>
      </c>
      <c r="K223" s="120">
        <v>36830</v>
      </c>
    </row>
    <row r="224" spans="1:11" ht="14.25" customHeight="1">
      <c r="A224" s="6">
        <v>179</v>
      </c>
      <c r="B224" s="109" t="s">
        <v>29</v>
      </c>
      <c r="C224" s="20" t="s">
        <v>266</v>
      </c>
      <c r="D224" s="78" t="s">
        <v>424</v>
      </c>
      <c r="E224" s="150" t="s">
        <v>582</v>
      </c>
      <c r="F224" s="78" t="s">
        <v>260</v>
      </c>
      <c r="G224" s="2" t="s">
        <v>30</v>
      </c>
      <c r="I224" s="137">
        <v>33354</v>
      </c>
      <c r="J224" s="126">
        <v>36950</v>
      </c>
      <c r="K224" s="120">
        <v>37590</v>
      </c>
    </row>
    <row r="225" spans="1:11" ht="14.25" customHeight="1">
      <c r="A225" s="6">
        <v>180</v>
      </c>
      <c r="B225" s="109" t="s">
        <v>492</v>
      </c>
      <c r="C225" s="20" t="s">
        <v>266</v>
      </c>
      <c r="D225" s="78" t="s">
        <v>424</v>
      </c>
      <c r="E225" s="150" t="s">
        <v>582</v>
      </c>
      <c r="F225" s="78" t="s">
        <v>261</v>
      </c>
      <c r="G225" s="2" t="s">
        <v>31</v>
      </c>
      <c r="I225" s="137">
        <v>72250</v>
      </c>
      <c r="J225" s="126">
        <v>37042</v>
      </c>
      <c r="K225" s="120">
        <v>37225</v>
      </c>
    </row>
    <row r="226" spans="1:11" ht="14.25" customHeight="1">
      <c r="A226" s="6">
        <v>181</v>
      </c>
      <c r="B226" s="109" t="s">
        <v>494</v>
      </c>
      <c r="C226" s="20" t="s">
        <v>72</v>
      </c>
      <c r="D226" s="87" t="s">
        <v>422</v>
      </c>
      <c r="E226" s="128" t="s">
        <v>86</v>
      </c>
      <c r="F226" s="78" t="s">
        <v>495</v>
      </c>
      <c r="G226" s="2" t="s">
        <v>498</v>
      </c>
      <c r="I226" s="137">
        <v>20000</v>
      </c>
      <c r="J226" s="126">
        <v>36950</v>
      </c>
      <c r="K226" s="120">
        <v>37590</v>
      </c>
    </row>
    <row r="227" spans="1:11" ht="14.25" customHeight="1">
      <c r="A227" s="6">
        <v>182</v>
      </c>
      <c r="B227" s="109" t="s">
        <v>493</v>
      </c>
      <c r="C227" s="20" t="s">
        <v>72</v>
      </c>
      <c r="D227" s="87" t="s">
        <v>422</v>
      </c>
      <c r="E227" s="128" t="s">
        <v>86</v>
      </c>
      <c r="F227" s="78" t="s">
        <v>259</v>
      </c>
      <c r="G227" s="2" t="s">
        <v>501</v>
      </c>
      <c r="I227" s="137">
        <v>10000</v>
      </c>
      <c r="J227" s="126">
        <v>37103</v>
      </c>
      <c r="K227" s="120" t="s">
        <v>499</v>
      </c>
    </row>
    <row r="228" spans="1:11" ht="14.25" customHeight="1">
      <c r="A228" s="6">
        <v>183</v>
      </c>
      <c r="B228" s="109" t="s">
        <v>34</v>
      </c>
      <c r="C228" s="20" t="s">
        <v>363</v>
      </c>
      <c r="D228" s="87" t="s">
        <v>424</v>
      </c>
      <c r="E228" s="128" t="s">
        <v>582</v>
      </c>
      <c r="F228" s="78" t="s">
        <v>261</v>
      </c>
      <c r="G228" s="2" t="s">
        <v>33</v>
      </c>
      <c r="I228" s="137">
        <v>17000</v>
      </c>
      <c r="J228" s="126">
        <v>37103</v>
      </c>
      <c r="K228" s="120" t="s">
        <v>499</v>
      </c>
    </row>
    <row r="229" spans="1:11" ht="14.25" customHeight="1">
      <c r="A229" s="6">
        <v>184</v>
      </c>
      <c r="B229" s="109" t="s">
        <v>32</v>
      </c>
      <c r="C229" s="20" t="s">
        <v>330</v>
      </c>
      <c r="D229" s="87" t="s">
        <v>424</v>
      </c>
      <c r="E229" s="128" t="s">
        <v>582</v>
      </c>
      <c r="F229" s="78" t="s">
        <v>261</v>
      </c>
      <c r="G229" s="2" t="s">
        <v>278</v>
      </c>
      <c r="I229" s="137">
        <v>162000</v>
      </c>
      <c r="J229" s="126">
        <v>37103</v>
      </c>
      <c r="K229" s="120">
        <v>37833</v>
      </c>
    </row>
    <row r="230" spans="1:11" s="113" customFormat="1" ht="14.25" customHeight="1">
      <c r="A230" s="116">
        <v>185</v>
      </c>
      <c r="B230" s="119" t="s">
        <v>48</v>
      </c>
      <c r="C230" s="111" t="s">
        <v>286</v>
      </c>
      <c r="D230" s="128" t="s">
        <v>166</v>
      </c>
      <c r="E230" s="128" t="s">
        <v>583</v>
      </c>
      <c r="F230" s="112" t="s">
        <v>260</v>
      </c>
      <c r="G230" s="114" t="s">
        <v>549</v>
      </c>
      <c r="H230" s="114"/>
      <c r="I230" s="139">
        <v>26171</v>
      </c>
      <c r="J230" s="130">
        <v>37256</v>
      </c>
      <c r="K230" s="123">
        <v>38199</v>
      </c>
    </row>
    <row r="231" spans="1:11" s="113" customFormat="1" ht="14.25" customHeight="1">
      <c r="A231" s="116">
        <v>186</v>
      </c>
      <c r="B231" s="119" t="s">
        <v>49</v>
      </c>
      <c r="C231" s="111" t="s">
        <v>286</v>
      </c>
      <c r="D231" s="128" t="s">
        <v>166</v>
      </c>
      <c r="E231" s="128" t="s">
        <v>583</v>
      </c>
      <c r="F231" s="112" t="s">
        <v>260</v>
      </c>
      <c r="G231" s="114" t="s">
        <v>322</v>
      </c>
      <c r="H231" s="114" t="s">
        <v>551</v>
      </c>
      <c r="I231" s="139">
        <v>96000</v>
      </c>
      <c r="J231" s="130">
        <v>37346</v>
      </c>
      <c r="K231" s="123">
        <v>38351</v>
      </c>
    </row>
    <row r="232" spans="1:11" s="113" customFormat="1" ht="14.25" customHeight="1">
      <c r="A232" s="116">
        <v>187</v>
      </c>
      <c r="B232" s="119" t="s">
        <v>565</v>
      </c>
      <c r="C232" s="111" t="s">
        <v>286</v>
      </c>
      <c r="D232" s="128" t="s">
        <v>166</v>
      </c>
      <c r="E232" s="128" t="s">
        <v>583</v>
      </c>
      <c r="F232" s="112" t="s">
        <v>403</v>
      </c>
      <c r="G232" s="114" t="s">
        <v>577</v>
      </c>
      <c r="H232" s="115" t="s">
        <v>550</v>
      </c>
      <c r="I232" s="139">
        <v>10333</v>
      </c>
      <c r="J232" s="130">
        <v>37802</v>
      </c>
      <c r="K232" s="123">
        <v>38199</v>
      </c>
    </row>
    <row r="233" spans="1:11" s="113" customFormat="1">
      <c r="A233" s="116">
        <v>188</v>
      </c>
      <c r="B233" s="119" t="s">
        <v>51</v>
      </c>
      <c r="C233" s="145" t="s">
        <v>328</v>
      </c>
      <c r="D233" s="128" t="s">
        <v>166</v>
      </c>
      <c r="E233" s="128" t="s">
        <v>583</v>
      </c>
      <c r="F233" s="112" t="s">
        <v>260</v>
      </c>
      <c r="G233" s="114" t="s">
        <v>280</v>
      </c>
      <c r="H233" s="114"/>
      <c r="I233" s="139">
        <v>44596</v>
      </c>
      <c r="J233" s="130">
        <v>37270</v>
      </c>
      <c r="K233" s="123">
        <v>38168</v>
      </c>
    </row>
    <row r="234" spans="1:11" s="113" customFormat="1">
      <c r="A234" s="116">
        <v>189</v>
      </c>
      <c r="B234" s="119" t="s">
        <v>50</v>
      </c>
      <c r="C234" s="111" t="s">
        <v>424</v>
      </c>
      <c r="D234" s="128" t="s">
        <v>424</v>
      </c>
      <c r="E234" s="128" t="s">
        <v>582</v>
      </c>
      <c r="F234" s="112" t="s">
        <v>260</v>
      </c>
      <c r="G234" s="114" t="s">
        <v>535</v>
      </c>
      <c r="H234" s="114"/>
      <c r="I234" s="139">
        <v>46488</v>
      </c>
      <c r="J234" s="130">
        <v>37802</v>
      </c>
      <c r="K234" s="123">
        <v>38503</v>
      </c>
    </row>
    <row r="235" spans="1:11" s="113" customFormat="1" ht="26">
      <c r="A235" s="116">
        <v>190</v>
      </c>
      <c r="B235" s="119" t="s">
        <v>572</v>
      </c>
      <c r="C235" s="119" t="s">
        <v>332</v>
      </c>
      <c r="D235" s="151" t="s">
        <v>166</v>
      </c>
      <c r="E235" s="151" t="s">
        <v>583</v>
      </c>
      <c r="F235" s="151" t="s">
        <v>403</v>
      </c>
      <c r="G235" s="119" t="s">
        <v>571</v>
      </c>
      <c r="H235" s="119" t="s">
        <v>553</v>
      </c>
      <c r="I235" s="176">
        <f>41155+36746</f>
        <v>77901</v>
      </c>
      <c r="J235" s="177">
        <v>37346</v>
      </c>
      <c r="K235" s="178">
        <v>38260</v>
      </c>
    </row>
    <row r="236" spans="1:11" ht="26">
      <c r="A236" s="6">
        <v>191</v>
      </c>
      <c r="B236" s="109" t="s">
        <v>536</v>
      </c>
      <c r="C236" s="109" t="s">
        <v>363</v>
      </c>
      <c r="D236" s="110" t="s">
        <v>328</v>
      </c>
      <c r="E236" s="151" t="s">
        <v>86</v>
      </c>
      <c r="F236" s="110" t="s">
        <v>261</v>
      </c>
      <c r="G236" s="109" t="s">
        <v>537</v>
      </c>
      <c r="H236" s="109"/>
      <c r="I236" s="140">
        <v>65000</v>
      </c>
      <c r="J236" s="131">
        <v>37986</v>
      </c>
      <c r="K236" s="124">
        <v>38533</v>
      </c>
    </row>
    <row r="237" spans="1:11" ht="26">
      <c r="A237" s="6">
        <v>192</v>
      </c>
      <c r="B237" s="125" t="s">
        <v>538</v>
      </c>
      <c r="C237" s="109" t="s">
        <v>330</v>
      </c>
      <c r="D237" s="110" t="s">
        <v>424</v>
      </c>
      <c r="E237" s="151" t="s">
        <v>582</v>
      </c>
      <c r="F237" s="110" t="s">
        <v>261</v>
      </c>
      <c r="G237" s="109" t="s">
        <v>278</v>
      </c>
      <c r="H237" s="109"/>
      <c r="I237" s="140">
        <v>75000</v>
      </c>
      <c r="J237" s="131">
        <v>38107</v>
      </c>
      <c r="K237" s="124">
        <v>39812</v>
      </c>
    </row>
    <row r="238" spans="1:11" ht="26">
      <c r="A238" s="6">
        <v>193</v>
      </c>
      <c r="B238" s="125" t="s">
        <v>554</v>
      </c>
      <c r="C238" s="109" t="s">
        <v>332</v>
      </c>
      <c r="D238" s="107" t="s">
        <v>166</v>
      </c>
      <c r="E238" s="150" t="s">
        <v>583</v>
      </c>
      <c r="F238" s="110" t="s">
        <v>403</v>
      </c>
      <c r="G238" s="109" t="s">
        <v>552</v>
      </c>
      <c r="H238" s="109" t="s">
        <v>553</v>
      </c>
      <c r="I238" s="140">
        <f>64912+62127</f>
        <v>127039</v>
      </c>
      <c r="J238" s="131">
        <v>37986</v>
      </c>
      <c r="K238" s="124">
        <v>38929</v>
      </c>
    </row>
    <row r="239" spans="1:11" ht="26">
      <c r="A239" s="6">
        <v>194</v>
      </c>
      <c r="B239" s="125" t="s">
        <v>539</v>
      </c>
      <c r="C239" s="109" t="s">
        <v>423</v>
      </c>
      <c r="D239" s="110" t="s">
        <v>422</v>
      </c>
      <c r="E239" s="151" t="s">
        <v>86</v>
      </c>
      <c r="F239" s="110" t="s">
        <v>80</v>
      </c>
      <c r="G239" s="109" t="s">
        <v>540</v>
      </c>
      <c r="H239" s="109"/>
      <c r="I239" s="140">
        <v>31650</v>
      </c>
      <c r="J239" s="131">
        <v>37986</v>
      </c>
      <c r="K239" s="124">
        <v>38564</v>
      </c>
    </row>
    <row r="240" spans="1:11" s="113" customFormat="1" ht="26">
      <c r="A240" s="6">
        <v>195</v>
      </c>
      <c r="B240" s="109" t="s">
        <v>541</v>
      </c>
      <c r="C240" s="109" t="s">
        <v>363</v>
      </c>
      <c r="D240" s="110" t="s">
        <v>422</v>
      </c>
      <c r="E240" s="151" t="s">
        <v>86</v>
      </c>
      <c r="F240" s="110" t="s">
        <v>80</v>
      </c>
      <c r="G240" s="109" t="s">
        <v>542</v>
      </c>
      <c r="H240" s="109"/>
      <c r="I240" s="140">
        <v>52200</v>
      </c>
      <c r="J240" s="131">
        <v>38017</v>
      </c>
      <c r="K240" s="124">
        <v>39263</v>
      </c>
    </row>
    <row r="241" spans="1:11">
      <c r="A241" s="6">
        <v>196</v>
      </c>
      <c r="B241" s="109" t="s">
        <v>543</v>
      </c>
      <c r="C241" s="109" t="s">
        <v>423</v>
      </c>
      <c r="D241" s="110" t="s">
        <v>422</v>
      </c>
      <c r="E241" s="151" t="s">
        <v>86</v>
      </c>
      <c r="F241" s="110" t="s">
        <v>76</v>
      </c>
      <c r="G241" s="109" t="s">
        <v>544</v>
      </c>
      <c r="H241" s="109"/>
      <c r="I241" s="140">
        <v>44640</v>
      </c>
      <c r="J241" s="131">
        <v>38383</v>
      </c>
      <c r="K241" s="124">
        <v>38716</v>
      </c>
    </row>
    <row r="242" spans="1:11" ht="26">
      <c r="A242" s="6">
        <v>197</v>
      </c>
      <c r="B242" s="125" t="s">
        <v>547</v>
      </c>
      <c r="C242" s="109" t="s">
        <v>423</v>
      </c>
      <c r="D242" s="110" t="s">
        <v>422</v>
      </c>
      <c r="E242" s="151" t="s">
        <v>86</v>
      </c>
      <c r="F242" s="110" t="s">
        <v>80</v>
      </c>
      <c r="G242" s="109" t="s">
        <v>548</v>
      </c>
      <c r="H242" s="109"/>
      <c r="I242" s="140">
        <v>74877</v>
      </c>
      <c r="J242" s="131">
        <v>38717</v>
      </c>
      <c r="K242" s="124">
        <v>39629</v>
      </c>
    </row>
    <row r="243" spans="1:11" ht="26">
      <c r="A243" s="6">
        <v>198</v>
      </c>
      <c r="B243" s="109" t="s">
        <v>567</v>
      </c>
      <c r="C243" s="109" t="s">
        <v>424</v>
      </c>
      <c r="D243" s="110" t="s">
        <v>424</v>
      </c>
      <c r="E243" s="151" t="s">
        <v>582</v>
      </c>
      <c r="F243" s="110" t="s">
        <v>261</v>
      </c>
      <c r="G243" s="109" t="s">
        <v>531</v>
      </c>
      <c r="H243" s="109"/>
      <c r="I243" s="140">
        <v>143960</v>
      </c>
      <c r="J243" s="131">
        <v>39082</v>
      </c>
      <c r="K243" s="124">
        <v>40178</v>
      </c>
    </row>
    <row r="244" spans="1:11" ht="26">
      <c r="A244" s="6">
        <v>199</v>
      </c>
      <c r="B244" s="125" t="s">
        <v>555</v>
      </c>
      <c r="C244" s="109" t="s">
        <v>332</v>
      </c>
      <c r="D244" s="110" t="s">
        <v>166</v>
      </c>
      <c r="E244" s="151" t="s">
        <v>583</v>
      </c>
      <c r="F244" s="110" t="s">
        <v>556</v>
      </c>
      <c r="G244" s="109" t="s">
        <v>557</v>
      </c>
      <c r="H244" s="109" t="s">
        <v>558</v>
      </c>
      <c r="I244" s="140">
        <v>22564</v>
      </c>
      <c r="J244" s="131">
        <v>38594</v>
      </c>
      <c r="K244" s="124">
        <v>39081</v>
      </c>
    </row>
    <row r="245" spans="1:11" ht="26">
      <c r="A245" s="6">
        <v>200</v>
      </c>
      <c r="B245" s="109" t="s">
        <v>559</v>
      </c>
      <c r="C245" s="109" t="s">
        <v>332</v>
      </c>
      <c r="D245" s="110" t="s">
        <v>166</v>
      </c>
      <c r="E245" s="151" t="s">
        <v>583</v>
      </c>
      <c r="F245" s="110" t="s">
        <v>403</v>
      </c>
      <c r="G245" s="109" t="s">
        <v>560</v>
      </c>
      <c r="H245" s="109" t="s">
        <v>561</v>
      </c>
      <c r="I245" s="140">
        <v>167982</v>
      </c>
      <c r="J245" s="131">
        <v>38807</v>
      </c>
      <c r="K245" s="124">
        <v>40542</v>
      </c>
    </row>
    <row r="246" spans="1:11" ht="26">
      <c r="A246" s="6">
        <v>201</v>
      </c>
      <c r="B246" s="109" t="s">
        <v>545</v>
      </c>
      <c r="C246" s="109" t="s">
        <v>72</v>
      </c>
      <c r="D246" s="110" t="s">
        <v>422</v>
      </c>
      <c r="E246" s="151" t="s">
        <v>86</v>
      </c>
      <c r="F246" s="110" t="s">
        <v>546</v>
      </c>
      <c r="G246" s="109" t="s">
        <v>570</v>
      </c>
      <c r="H246" s="109"/>
      <c r="I246" s="140">
        <v>63280</v>
      </c>
      <c r="J246" s="131">
        <v>38898</v>
      </c>
      <c r="K246" s="124">
        <v>39629</v>
      </c>
    </row>
    <row r="247" spans="1:11" ht="39">
      <c r="A247" s="6">
        <v>202</v>
      </c>
      <c r="B247" s="125" t="s">
        <v>568</v>
      </c>
      <c r="C247" s="109" t="s">
        <v>423</v>
      </c>
      <c r="D247" s="110" t="s">
        <v>328</v>
      </c>
      <c r="E247" s="151" t="s">
        <v>86</v>
      </c>
      <c r="F247" s="110" t="s">
        <v>261</v>
      </c>
      <c r="G247" s="109" t="s">
        <v>532</v>
      </c>
      <c r="H247" s="109"/>
      <c r="I247" s="140">
        <v>212500</v>
      </c>
      <c r="J247" s="131">
        <v>39082</v>
      </c>
      <c r="K247" s="124">
        <v>40025</v>
      </c>
    </row>
    <row r="248" spans="1:11" s="113" customFormat="1" ht="39">
      <c r="A248" s="6">
        <v>204</v>
      </c>
      <c r="B248" s="109" t="s">
        <v>569</v>
      </c>
      <c r="C248" s="109" t="s">
        <v>423</v>
      </c>
      <c r="D248" s="110" t="s">
        <v>424</v>
      </c>
      <c r="E248" s="151" t="s">
        <v>582</v>
      </c>
      <c r="F248" s="110" t="s">
        <v>261</v>
      </c>
      <c r="G248" s="109" t="s">
        <v>534</v>
      </c>
      <c r="H248" s="109"/>
      <c r="I248" s="140">
        <v>163618</v>
      </c>
      <c r="J248" s="131">
        <v>40178</v>
      </c>
      <c r="K248" s="124">
        <v>40543</v>
      </c>
    </row>
    <row r="249" spans="1:11">
      <c r="A249" s="6">
        <v>205</v>
      </c>
      <c r="B249" s="109" t="s">
        <v>566</v>
      </c>
      <c r="C249" s="109" t="s">
        <v>332</v>
      </c>
      <c r="D249" s="110" t="s">
        <v>166</v>
      </c>
      <c r="E249" s="151" t="s">
        <v>583</v>
      </c>
      <c r="F249" s="110" t="s">
        <v>260</v>
      </c>
      <c r="G249" s="109" t="s">
        <v>530</v>
      </c>
      <c r="H249" s="109"/>
      <c r="I249" s="140">
        <v>83238</v>
      </c>
      <c r="J249" s="131">
        <v>39813</v>
      </c>
      <c r="K249" s="124">
        <v>40543</v>
      </c>
    </row>
    <row r="250" spans="1:11" ht="26">
      <c r="A250" s="6">
        <v>206</v>
      </c>
      <c r="B250" s="125" t="s">
        <v>562</v>
      </c>
      <c r="C250" s="109" t="s">
        <v>328</v>
      </c>
      <c r="D250" s="110" t="s">
        <v>166</v>
      </c>
      <c r="E250" s="151" t="s">
        <v>583</v>
      </c>
      <c r="F250" s="110" t="s">
        <v>556</v>
      </c>
      <c r="G250" s="109" t="s">
        <v>563</v>
      </c>
      <c r="H250" s="109" t="s">
        <v>564</v>
      </c>
      <c r="I250" s="140">
        <v>20000</v>
      </c>
      <c r="J250" s="131">
        <v>40390</v>
      </c>
      <c r="K250" s="124">
        <v>40907</v>
      </c>
    </row>
    <row r="251" spans="1:11" s="113" customFormat="1">
      <c r="A251" s="116">
        <v>146</v>
      </c>
      <c r="B251" s="119" t="s">
        <v>584</v>
      </c>
      <c r="C251" s="119" t="s">
        <v>363</v>
      </c>
      <c r="D251" s="151" t="s">
        <v>424</v>
      </c>
      <c r="E251" s="151" t="s">
        <v>582</v>
      </c>
      <c r="F251" s="151" t="s">
        <v>72</v>
      </c>
      <c r="G251" s="119" t="s">
        <v>533</v>
      </c>
      <c r="H251" s="119"/>
      <c r="I251" s="176">
        <v>23000</v>
      </c>
      <c r="J251" s="177">
        <v>38776</v>
      </c>
      <c r="K251" s="178">
        <v>39294</v>
      </c>
    </row>
    <row r="252" spans="1:11" s="113" customFormat="1">
      <c r="A252" s="116"/>
      <c r="B252" s="119"/>
      <c r="C252" s="114"/>
      <c r="D252" s="129"/>
      <c r="E252" s="129"/>
      <c r="F252" s="129"/>
      <c r="G252" s="119"/>
      <c r="I252" s="141"/>
    </row>
    <row r="253" spans="1:11" ht="14.25" customHeight="1">
      <c r="D253" s="87"/>
      <c r="E253" s="128"/>
      <c r="H253" s="146" t="s">
        <v>585</v>
      </c>
      <c r="I253" s="147">
        <f>SUM(I2:I251)</f>
        <v>9117354.5399999991</v>
      </c>
      <c r="J253" s="126"/>
      <c r="K253" s="23"/>
    </row>
    <row r="254" spans="1:11" ht="14.25" customHeight="1">
      <c r="D254" s="87"/>
      <c r="E254" s="128"/>
      <c r="J254" s="126"/>
      <c r="K254" s="23"/>
    </row>
    <row r="255" spans="1:11" ht="15">
      <c r="A255" s="118" t="s">
        <v>362</v>
      </c>
      <c r="B255" s="96"/>
    </row>
    <row r="256" spans="1:11" s="22" customFormat="1" ht="14" customHeight="1">
      <c r="A256" s="76" t="s">
        <v>80</v>
      </c>
      <c r="B256" s="97" t="s">
        <v>340</v>
      </c>
      <c r="C256" s="16" t="s">
        <v>363</v>
      </c>
      <c r="D256" s="2" t="s">
        <v>326</v>
      </c>
      <c r="E256" s="114"/>
      <c r="F256" s="91"/>
      <c r="H256" s="108" t="s">
        <v>4</v>
      </c>
      <c r="I256" s="142" t="s">
        <v>3</v>
      </c>
      <c r="J256" s="134"/>
      <c r="K256" s="29"/>
    </row>
    <row r="257" spans="1:11" s="22" customFormat="1" ht="14" customHeight="1">
      <c r="A257" s="76" t="s">
        <v>78</v>
      </c>
      <c r="B257" s="97" t="s">
        <v>339</v>
      </c>
      <c r="C257" s="16" t="s">
        <v>423</v>
      </c>
      <c r="D257" s="2" t="s">
        <v>364</v>
      </c>
      <c r="E257" s="114"/>
      <c r="F257" s="91"/>
      <c r="H257" s="108" t="s">
        <v>5</v>
      </c>
      <c r="I257" s="142" t="s">
        <v>0</v>
      </c>
      <c r="J257" s="134"/>
      <c r="K257" s="29"/>
    </row>
    <row r="258" spans="1:11" s="22" customFormat="1" ht="14" customHeight="1">
      <c r="A258" s="76" t="s">
        <v>84</v>
      </c>
      <c r="B258" s="97" t="s">
        <v>448</v>
      </c>
      <c r="C258" s="16" t="s">
        <v>328</v>
      </c>
      <c r="D258" s="2" t="s">
        <v>327</v>
      </c>
      <c r="E258" s="114"/>
      <c r="F258" s="91"/>
      <c r="H258" s="108" t="s">
        <v>6</v>
      </c>
      <c r="I258" s="142" t="s">
        <v>1</v>
      </c>
      <c r="J258" s="134"/>
      <c r="K258" s="29"/>
    </row>
    <row r="259" spans="1:11" s="22" customFormat="1" ht="14" customHeight="1">
      <c r="A259" s="76" t="s">
        <v>81</v>
      </c>
      <c r="B259" s="97" t="s">
        <v>341</v>
      </c>
      <c r="C259" s="16" t="s">
        <v>330</v>
      </c>
      <c r="D259" s="2" t="s">
        <v>331</v>
      </c>
      <c r="E259" s="114"/>
      <c r="F259" s="91"/>
      <c r="H259" s="108" t="s">
        <v>7</v>
      </c>
      <c r="I259" s="142" t="s">
        <v>2</v>
      </c>
      <c r="J259" s="134"/>
      <c r="K259" s="29"/>
    </row>
    <row r="260" spans="1:11" s="22" customFormat="1" ht="14" customHeight="1">
      <c r="A260" s="76" t="s">
        <v>261</v>
      </c>
      <c r="B260" s="97" t="s">
        <v>342</v>
      </c>
      <c r="C260" s="16" t="s">
        <v>424</v>
      </c>
      <c r="D260" s="2" t="s">
        <v>461</v>
      </c>
      <c r="E260" s="114"/>
      <c r="F260" s="91"/>
      <c r="G260"/>
      <c r="H260" s="2"/>
      <c r="I260" s="143"/>
      <c r="J260" s="134"/>
      <c r="K260" s="29"/>
    </row>
    <row r="261" spans="1:11" s="22" customFormat="1" ht="14" customHeight="1">
      <c r="A261" s="76" t="s">
        <v>82</v>
      </c>
      <c r="B261" s="97" t="s">
        <v>467</v>
      </c>
      <c r="C261" s="16" t="s">
        <v>72</v>
      </c>
      <c r="D261" s="2" t="s">
        <v>329</v>
      </c>
      <c r="E261" s="114"/>
      <c r="F261" s="91"/>
      <c r="G261"/>
      <c r="H261" s="2"/>
      <c r="I261" s="103"/>
      <c r="J261" s="134"/>
      <c r="K261" s="29"/>
    </row>
    <row r="262" spans="1:11" s="22" customFormat="1" ht="14" customHeight="1">
      <c r="A262" s="76" t="s">
        <v>425</v>
      </c>
      <c r="B262" s="97" t="s">
        <v>427</v>
      </c>
      <c r="C262" s="16" t="s">
        <v>76</v>
      </c>
      <c r="D262" s="6" t="s">
        <v>337</v>
      </c>
      <c r="E262" s="116"/>
      <c r="F262" s="91"/>
      <c r="G262"/>
      <c r="H262" s="2"/>
      <c r="I262" s="103"/>
      <c r="J262" s="134"/>
      <c r="K262" s="29"/>
    </row>
    <row r="263" spans="1:11" s="22" customFormat="1" ht="14" customHeight="1">
      <c r="A263" s="76" t="s">
        <v>333</v>
      </c>
      <c r="B263" s="98" t="s">
        <v>284</v>
      </c>
      <c r="C263" s="16" t="s">
        <v>73</v>
      </c>
      <c r="D263" s="6" t="s">
        <v>334</v>
      </c>
      <c r="E263" s="116"/>
      <c r="F263" s="91"/>
      <c r="G263"/>
      <c r="H263" s="2"/>
      <c r="I263" s="103"/>
      <c r="J263" s="134"/>
      <c r="K263" s="29"/>
    </row>
    <row r="264" spans="1:11" s="22" customFormat="1" ht="14" customHeight="1">
      <c r="A264" s="76" t="s">
        <v>75</v>
      </c>
      <c r="B264" s="97" t="s">
        <v>336</v>
      </c>
      <c r="C264" s="16" t="s">
        <v>295</v>
      </c>
      <c r="D264" s="2" t="s">
        <v>292</v>
      </c>
      <c r="E264" s="114"/>
      <c r="F264" s="91"/>
      <c r="G264"/>
      <c r="H264" s="2"/>
      <c r="I264" s="103"/>
      <c r="J264" s="134"/>
      <c r="K264" s="29"/>
    </row>
    <row r="265" spans="1:11" s="22" customFormat="1" ht="14" customHeight="1">
      <c r="A265" s="76" t="s">
        <v>451</v>
      </c>
      <c r="B265" s="97" t="s">
        <v>452</v>
      </c>
      <c r="C265" s="16" t="s">
        <v>166</v>
      </c>
      <c r="D265" s="2" t="s">
        <v>291</v>
      </c>
      <c r="E265" s="114"/>
      <c r="F265" s="91"/>
      <c r="G265"/>
      <c r="H265" s="2"/>
      <c r="I265" s="143"/>
      <c r="J265" s="134"/>
      <c r="K265" s="29"/>
    </row>
    <row r="266" spans="1:11" s="22" customFormat="1" ht="14" customHeight="1">
      <c r="A266" s="76" t="s">
        <v>79</v>
      </c>
      <c r="B266" s="98" t="s">
        <v>282</v>
      </c>
      <c r="C266" s="16" t="s">
        <v>111</v>
      </c>
      <c r="D266" s="2" t="s">
        <v>290</v>
      </c>
      <c r="E266" s="114"/>
      <c r="F266" s="91"/>
      <c r="G266"/>
      <c r="H266" s="2"/>
      <c r="I266" s="143"/>
      <c r="J266" s="134"/>
      <c r="K266" s="29"/>
    </row>
    <row r="267" spans="1:11" s="22" customFormat="1" ht="14" customHeight="1">
      <c r="A267" s="76" t="s">
        <v>332</v>
      </c>
      <c r="B267" s="98" t="s">
        <v>285</v>
      </c>
      <c r="C267" s="16" t="s">
        <v>260</v>
      </c>
      <c r="D267" s="6" t="s">
        <v>449</v>
      </c>
      <c r="E267" s="116"/>
      <c r="F267" s="91"/>
      <c r="G267"/>
      <c r="H267" s="2"/>
      <c r="I267" s="143"/>
      <c r="J267" s="134"/>
      <c r="K267" s="29"/>
    </row>
    <row r="268" spans="1:11" s="22" customFormat="1" ht="14" customHeight="1">
      <c r="A268" s="76" t="s">
        <v>74</v>
      </c>
      <c r="B268" s="97" t="s">
        <v>335</v>
      </c>
      <c r="C268" s="16" t="s">
        <v>83</v>
      </c>
      <c r="D268" s="6" t="s">
        <v>450</v>
      </c>
      <c r="E268" s="116"/>
      <c r="F268" s="91"/>
      <c r="G268"/>
      <c r="H268" s="2"/>
      <c r="I268" s="143"/>
      <c r="J268" s="134"/>
      <c r="K268" s="29"/>
    </row>
    <row r="269" spans="1:11" s="22" customFormat="1" ht="14" customHeight="1">
      <c r="A269" s="76" t="s">
        <v>495</v>
      </c>
      <c r="B269" s="97" t="s">
        <v>502</v>
      </c>
      <c r="C269" s="16" t="s">
        <v>259</v>
      </c>
      <c r="D269" s="2" t="s">
        <v>283</v>
      </c>
      <c r="E269" s="114"/>
      <c r="F269" s="91"/>
      <c r="G269"/>
      <c r="H269" s="2"/>
      <c r="I269" s="143"/>
      <c r="J269" s="134"/>
      <c r="K269" s="29"/>
    </row>
    <row r="270" spans="1:11" s="22" customFormat="1" ht="14" customHeight="1">
      <c r="A270" s="76" t="s">
        <v>422</v>
      </c>
      <c r="B270" s="98" t="s">
        <v>575</v>
      </c>
      <c r="C270" s="16"/>
      <c r="D270" s="91"/>
      <c r="E270" s="129"/>
      <c r="F270" s="91"/>
      <c r="G270"/>
      <c r="H270" s="2"/>
      <c r="I270" s="103"/>
      <c r="J270" s="134"/>
      <c r="K270" s="29"/>
    </row>
    <row r="271" spans="1:11" s="22" customFormat="1" ht="14" customHeight="1">
      <c r="A271" s="76" t="s">
        <v>77</v>
      </c>
      <c r="B271" s="97" t="s">
        <v>338</v>
      </c>
      <c r="C271" s="20"/>
      <c r="D271" s="78"/>
      <c r="E271" s="112"/>
      <c r="F271" s="78"/>
      <c r="G271"/>
      <c r="H271" s="2"/>
      <c r="I271" s="103"/>
      <c r="J271" s="134"/>
      <c r="K271" s="29"/>
    </row>
    <row r="272" spans="1:11" s="22" customFormat="1">
      <c r="A272" s="92"/>
      <c r="B272" s="99"/>
      <c r="C272" s="20"/>
      <c r="D272" s="78"/>
      <c r="E272" s="112"/>
      <c r="F272" s="78"/>
      <c r="G272"/>
      <c r="H272" s="2"/>
      <c r="I272" s="103"/>
      <c r="J272" s="134"/>
      <c r="K272" s="29"/>
    </row>
    <row r="273" spans="1:11" s="155" customFormat="1" ht="25">
      <c r="A273" s="154" t="s">
        <v>586</v>
      </c>
      <c r="B273" s="156" t="s">
        <v>590</v>
      </c>
      <c r="C273" s="157"/>
      <c r="D273" s="158"/>
      <c r="E273" s="159"/>
      <c r="F273" s="158"/>
      <c r="G273" s="160"/>
      <c r="H273" s="173" t="s">
        <v>594</v>
      </c>
      <c r="I273" s="171">
        <v>490119.72</v>
      </c>
      <c r="J273" s="162">
        <v>33238</v>
      </c>
      <c r="K273" s="163"/>
    </row>
    <row r="274" spans="1:11" s="160" customFormat="1" ht="16">
      <c r="A274" s="153"/>
      <c r="B274" s="156" t="s">
        <v>587</v>
      </c>
      <c r="C274" s="157"/>
      <c r="D274" s="158"/>
      <c r="E274" s="159"/>
      <c r="F274" s="158"/>
      <c r="H274" s="157"/>
      <c r="I274" s="161"/>
      <c r="J274" s="162"/>
      <c r="K274" s="163"/>
    </row>
    <row r="275" spans="1:11" s="166" customFormat="1" ht="16">
      <c r="A275" s="153"/>
      <c r="B275" s="156" t="s">
        <v>588</v>
      </c>
      <c r="C275" s="172">
        <v>7602</v>
      </c>
      <c r="D275" s="153"/>
      <c r="E275" s="165"/>
      <c r="F275" s="153"/>
      <c r="H275" s="164"/>
      <c r="I275" s="167"/>
      <c r="J275" s="168"/>
      <c r="K275" s="169"/>
    </row>
    <row r="276" spans="1:11" s="166" customFormat="1" ht="16">
      <c r="A276" s="153"/>
      <c r="B276" s="156" t="s">
        <v>589</v>
      </c>
      <c r="C276" s="172">
        <v>13476</v>
      </c>
      <c r="D276" s="153"/>
      <c r="E276" s="165"/>
      <c r="F276" s="153"/>
      <c r="H276" s="164"/>
      <c r="I276" s="167"/>
      <c r="J276" s="168"/>
      <c r="K276" s="169"/>
    </row>
    <row r="277" spans="1:11" s="166" customFormat="1" ht="16">
      <c r="A277" s="153"/>
      <c r="B277" s="156" t="s">
        <v>591</v>
      </c>
      <c r="C277" s="172">
        <v>79161</v>
      </c>
      <c r="D277" s="153"/>
      <c r="E277" s="165"/>
      <c r="F277" s="153"/>
      <c r="H277" s="164"/>
      <c r="I277" s="167"/>
      <c r="J277" s="168"/>
      <c r="K277" s="169"/>
    </row>
    <row r="278" spans="1:11" s="166" customFormat="1" ht="16">
      <c r="A278" s="153"/>
      <c r="B278" s="156" t="s">
        <v>592</v>
      </c>
      <c r="C278" s="172">
        <v>80000</v>
      </c>
      <c r="D278" s="153"/>
      <c r="E278" s="165"/>
      <c r="F278" s="153"/>
      <c r="H278" s="164"/>
      <c r="I278" s="167"/>
      <c r="J278" s="168"/>
      <c r="K278" s="169"/>
    </row>
    <row r="279" spans="1:11" s="166" customFormat="1" ht="16">
      <c r="A279" s="153"/>
      <c r="B279" s="170" t="s">
        <v>593</v>
      </c>
      <c r="C279" s="172">
        <v>2500</v>
      </c>
      <c r="D279" s="153"/>
      <c r="E279" s="165"/>
      <c r="F279" s="153"/>
      <c r="H279" s="164"/>
      <c r="I279" s="167"/>
      <c r="J279" s="168"/>
      <c r="K279" s="169"/>
    </row>
    <row r="280" spans="1:11" s="166" customFormat="1" ht="16">
      <c r="A280" s="153"/>
      <c r="B280" s="170"/>
      <c r="C280" s="164"/>
      <c r="D280" s="153"/>
      <c r="E280" s="165"/>
      <c r="F280" s="153"/>
      <c r="H280" s="174" t="s">
        <v>595</v>
      </c>
      <c r="I280" s="175">
        <f>I253+I273</f>
        <v>9607474.2599999998</v>
      </c>
      <c r="J280" s="168"/>
      <c r="K280" s="169"/>
    </row>
    <row r="281" spans="1:11" s="27" customFormat="1">
      <c r="A281" s="92"/>
      <c r="B281" s="100"/>
      <c r="C281" s="21"/>
      <c r="D281" s="92"/>
      <c r="E281" s="152"/>
      <c r="F281" s="92"/>
      <c r="G281" s="5"/>
      <c r="H281" s="6"/>
      <c r="I281" s="104"/>
      <c r="J281" s="135"/>
      <c r="K281" s="30"/>
    </row>
    <row r="282" spans="1:11" s="27" customFormat="1">
      <c r="A282" s="92"/>
      <c r="B282" s="100"/>
      <c r="C282" s="21"/>
      <c r="D282" s="92"/>
      <c r="E282" s="152"/>
      <c r="F282" s="92"/>
      <c r="G282" s="5"/>
      <c r="H282" s="6"/>
      <c r="I282" s="104"/>
      <c r="J282" s="135"/>
      <c r="K282" s="30"/>
    </row>
    <row r="283" spans="1:11" s="27" customFormat="1">
      <c r="A283" s="92"/>
      <c r="B283" s="100"/>
      <c r="C283" s="21"/>
      <c r="D283" s="92"/>
      <c r="E283" s="152"/>
      <c r="F283" s="92"/>
      <c r="G283" s="5"/>
      <c r="H283" s="6"/>
      <c r="I283" s="104"/>
      <c r="J283" s="135"/>
      <c r="K283" s="30"/>
    </row>
    <row r="284" spans="1:11" s="27" customFormat="1">
      <c r="A284" s="92"/>
      <c r="B284" s="101"/>
      <c r="C284" s="21"/>
      <c r="D284" s="92"/>
      <c r="E284" s="152"/>
      <c r="F284" s="92"/>
      <c r="G284" s="5"/>
      <c r="H284" s="6"/>
      <c r="I284" s="104"/>
      <c r="J284" s="135"/>
      <c r="K284" s="30"/>
    </row>
    <row r="285" spans="1:11" s="5" customFormat="1">
      <c r="A285" s="92"/>
      <c r="B285" s="100"/>
      <c r="C285" s="21"/>
      <c r="D285" s="92"/>
      <c r="E285" s="152"/>
      <c r="F285" s="92"/>
      <c r="H285" s="6"/>
      <c r="I285" s="144"/>
      <c r="J285" s="136"/>
      <c r="K285" s="15"/>
    </row>
    <row r="286" spans="1:11" s="5" customFormat="1">
      <c r="A286" s="117"/>
      <c r="B286" s="95"/>
      <c r="C286" s="21"/>
      <c r="D286" s="92"/>
      <c r="E286" s="152"/>
      <c r="F286" s="92"/>
      <c r="H286" s="6"/>
      <c r="I286" s="144"/>
      <c r="J286" s="136"/>
      <c r="K286" s="15"/>
    </row>
    <row r="287" spans="1:11" s="5" customFormat="1">
      <c r="A287" s="117"/>
      <c r="B287" s="95"/>
      <c r="C287" s="21"/>
      <c r="D287" s="92"/>
      <c r="E287" s="152"/>
      <c r="F287" s="92"/>
      <c r="H287" s="6"/>
      <c r="I287" s="144"/>
      <c r="J287" s="136"/>
      <c r="K287" s="15"/>
    </row>
    <row r="288" spans="1:11" s="5" customFormat="1">
      <c r="A288" s="117"/>
      <c r="B288" s="95"/>
      <c r="C288" s="21"/>
      <c r="D288" s="92"/>
      <c r="E288" s="152"/>
      <c r="F288" s="92"/>
      <c r="H288" s="6"/>
      <c r="I288" s="144"/>
      <c r="J288" s="136"/>
      <c r="K288" s="15"/>
    </row>
    <row r="289" spans="1:11" s="5" customFormat="1">
      <c r="A289" s="117"/>
      <c r="B289" s="95"/>
      <c r="C289" s="21"/>
      <c r="D289" s="92"/>
      <c r="E289" s="152"/>
      <c r="F289" s="92"/>
      <c r="H289" s="6"/>
      <c r="I289" s="144"/>
      <c r="J289" s="136"/>
      <c r="K289" s="15"/>
    </row>
    <row r="290" spans="1:11">
      <c r="B290" s="95"/>
    </row>
    <row r="349" spans="2:2">
      <c r="B349" s="95"/>
    </row>
    <row r="350" spans="2:2">
      <c r="B350" s="95"/>
    </row>
    <row r="351" spans="2:2">
      <c r="B351" s="95"/>
    </row>
    <row r="352" spans="2:2">
      <c r="B352" s="95"/>
    </row>
    <row r="353" spans="2:2">
      <c r="B353" s="95"/>
    </row>
    <row r="354" spans="2:2">
      <c r="B354" s="95"/>
    </row>
    <row r="355" spans="2:2">
      <c r="B355" s="95"/>
    </row>
    <row r="356" spans="2:2">
      <c r="B356" s="95"/>
    </row>
    <row r="357" spans="2:2">
      <c r="B357" s="95"/>
    </row>
    <row r="358" spans="2:2">
      <c r="B358" s="95"/>
    </row>
    <row r="359" spans="2:2">
      <c r="B359" s="95"/>
    </row>
    <row r="360" spans="2:2">
      <c r="B360" s="95"/>
    </row>
    <row r="361" spans="2:2">
      <c r="B361" s="95"/>
    </row>
    <row r="362" spans="2:2">
      <c r="B362" s="95"/>
    </row>
    <row r="363" spans="2:2">
      <c r="B363" s="95"/>
    </row>
    <row r="364" spans="2:2">
      <c r="B364" s="95"/>
    </row>
    <row r="365" spans="2:2">
      <c r="B365" s="95"/>
    </row>
    <row r="366" spans="2:2">
      <c r="B366" s="95"/>
    </row>
    <row r="367" spans="2:2">
      <c r="B367" s="95"/>
    </row>
    <row r="368" spans="2:2">
      <c r="B368" s="95"/>
    </row>
    <row r="369" spans="2:2">
      <c r="B369" s="95"/>
    </row>
    <row r="370" spans="2:2">
      <c r="B370" s="95"/>
    </row>
    <row r="371" spans="2:2">
      <c r="B371" s="95"/>
    </row>
    <row r="372" spans="2:2">
      <c r="B372" s="95"/>
    </row>
    <row r="373" spans="2:2">
      <c r="B373" s="95"/>
    </row>
    <row r="374" spans="2:2">
      <c r="B374" s="95"/>
    </row>
    <row r="375" spans="2:2">
      <c r="B375" s="95"/>
    </row>
    <row r="376" spans="2:2">
      <c r="B376" s="95"/>
    </row>
    <row r="377" spans="2:2">
      <c r="B377" s="95"/>
    </row>
    <row r="378" spans="2:2">
      <c r="B378" s="95"/>
    </row>
    <row r="379" spans="2:2">
      <c r="B379" s="95"/>
    </row>
    <row r="380" spans="2:2">
      <c r="B380" s="95"/>
    </row>
    <row r="381" spans="2:2">
      <c r="B381" s="95"/>
    </row>
    <row r="382" spans="2:2">
      <c r="B382" s="95"/>
    </row>
    <row r="383" spans="2:2">
      <c r="B383" s="95"/>
    </row>
    <row r="384" spans="2:2">
      <c r="B384" s="95"/>
    </row>
    <row r="385" spans="2:2">
      <c r="B385" s="95"/>
    </row>
    <row r="386" spans="2:2">
      <c r="B386" s="95"/>
    </row>
    <row r="387" spans="2:2">
      <c r="B387" s="95"/>
    </row>
    <row r="388" spans="2:2">
      <c r="B388" s="95"/>
    </row>
    <row r="389" spans="2:2">
      <c r="B389" s="95"/>
    </row>
    <row r="390" spans="2:2">
      <c r="B390" s="95"/>
    </row>
    <row r="391" spans="2:2">
      <c r="B391" s="95"/>
    </row>
    <row r="392" spans="2:2">
      <c r="B392" s="95"/>
    </row>
    <row r="393" spans="2:2">
      <c r="B393" s="95"/>
    </row>
    <row r="394" spans="2:2">
      <c r="B394" s="95"/>
    </row>
    <row r="395" spans="2:2">
      <c r="B395" s="95"/>
    </row>
    <row r="396" spans="2:2">
      <c r="B396" s="95"/>
    </row>
    <row r="397" spans="2:2">
      <c r="B397" s="95"/>
    </row>
    <row r="398" spans="2:2">
      <c r="B398" s="95"/>
    </row>
    <row r="399" spans="2:2">
      <c r="B399" s="95"/>
    </row>
    <row r="400" spans="2:2">
      <c r="B400" s="95"/>
    </row>
    <row r="401" spans="2:2">
      <c r="B401" s="95"/>
    </row>
    <row r="402" spans="2:2">
      <c r="B402" s="95"/>
    </row>
    <row r="403" spans="2:2">
      <c r="B403" s="95"/>
    </row>
    <row r="404" spans="2:2">
      <c r="B404" s="95"/>
    </row>
    <row r="405" spans="2:2">
      <c r="B405" s="95"/>
    </row>
    <row r="406" spans="2:2">
      <c r="B406" s="95"/>
    </row>
    <row r="407" spans="2:2">
      <c r="B407" s="95"/>
    </row>
    <row r="408" spans="2:2">
      <c r="B408" s="95"/>
    </row>
    <row r="409" spans="2:2">
      <c r="B409" s="95"/>
    </row>
    <row r="410" spans="2:2">
      <c r="B410" s="95"/>
    </row>
    <row r="411" spans="2:2">
      <c r="B411" s="95"/>
    </row>
    <row r="412" spans="2:2">
      <c r="B412" s="95"/>
    </row>
    <row r="413" spans="2:2">
      <c r="B413" s="95"/>
    </row>
    <row r="414" spans="2:2">
      <c r="B414" s="95"/>
    </row>
    <row r="415" spans="2:2">
      <c r="B415" s="95"/>
    </row>
    <row r="416" spans="2:2">
      <c r="B416" s="95"/>
    </row>
    <row r="417" spans="2:2">
      <c r="B417" s="95"/>
    </row>
    <row r="418" spans="2:2">
      <c r="B418" s="95"/>
    </row>
    <row r="419" spans="2:2">
      <c r="B419" s="95"/>
    </row>
    <row r="420" spans="2:2">
      <c r="B420" s="95"/>
    </row>
    <row r="421" spans="2:2">
      <c r="B421" s="95"/>
    </row>
    <row r="422" spans="2:2">
      <c r="B422" s="95"/>
    </row>
    <row r="423" spans="2:2">
      <c r="B423" s="95"/>
    </row>
    <row r="424" spans="2:2">
      <c r="B424" s="95"/>
    </row>
    <row r="425" spans="2:2">
      <c r="B425" s="95"/>
    </row>
    <row r="426" spans="2:2">
      <c r="B426" s="95"/>
    </row>
    <row r="427" spans="2:2">
      <c r="B427" s="95"/>
    </row>
    <row r="428" spans="2:2">
      <c r="B428" s="95"/>
    </row>
    <row r="429" spans="2:2">
      <c r="B429" s="95"/>
    </row>
    <row r="430" spans="2:2">
      <c r="B430" s="95"/>
    </row>
    <row r="431" spans="2:2">
      <c r="B431" s="95"/>
    </row>
    <row r="432" spans="2:2">
      <c r="B432" s="95"/>
    </row>
    <row r="433" spans="2:2">
      <c r="B433" s="95"/>
    </row>
    <row r="434" spans="2:2">
      <c r="B434" s="95"/>
    </row>
    <row r="435" spans="2:2">
      <c r="B435" s="95"/>
    </row>
    <row r="436" spans="2:2">
      <c r="B436" s="95"/>
    </row>
    <row r="437" spans="2:2">
      <c r="B437" s="95"/>
    </row>
    <row r="438" spans="2:2">
      <c r="B438" s="95"/>
    </row>
    <row r="439" spans="2:2">
      <c r="B439" s="95"/>
    </row>
    <row r="440" spans="2:2">
      <c r="B440" s="95"/>
    </row>
    <row r="441" spans="2:2">
      <c r="B441" s="95"/>
    </row>
    <row r="442" spans="2:2">
      <c r="B442" s="95"/>
    </row>
    <row r="443" spans="2:2">
      <c r="B443" s="95"/>
    </row>
    <row r="444" spans="2:2">
      <c r="B444" s="95"/>
    </row>
    <row r="445" spans="2:2">
      <c r="B445" s="95"/>
    </row>
    <row r="446" spans="2:2">
      <c r="B446" s="95"/>
    </row>
    <row r="447" spans="2:2">
      <c r="B447" s="95"/>
    </row>
    <row r="448" spans="2:2">
      <c r="B448" s="95"/>
    </row>
    <row r="449" spans="2:2">
      <c r="B449" s="95"/>
    </row>
    <row r="450" spans="2:2">
      <c r="B450" s="95"/>
    </row>
    <row r="451" spans="2:2">
      <c r="B451" s="95"/>
    </row>
    <row r="452" spans="2:2">
      <c r="B452" s="95"/>
    </row>
    <row r="453" spans="2:2">
      <c r="B453" s="95"/>
    </row>
    <row r="454" spans="2:2">
      <c r="B454" s="95"/>
    </row>
    <row r="455" spans="2:2">
      <c r="B455" s="95"/>
    </row>
    <row r="456" spans="2:2">
      <c r="B456" s="95"/>
    </row>
    <row r="457" spans="2:2">
      <c r="B457" s="95"/>
    </row>
    <row r="458" spans="2:2">
      <c r="B458" s="95"/>
    </row>
    <row r="459" spans="2:2">
      <c r="B459" s="95"/>
    </row>
    <row r="460" spans="2:2">
      <c r="B460" s="95"/>
    </row>
    <row r="461" spans="2:2">
      <c r="B461" s="95"/>
    </row>
    <row r="462" spans="2:2">
      <c r="B462" s="95"/>
    </row>
    <row r="463" spans="2:2">
      <c r="B463" s="95"/>
    </row>
    <row r="464" spans="2:2">
      <c r="B464" s="95"/>
    </row>
    <row r="465" spans="2:2">
      <c r="B465" s="95"/>
    </row>
    <row r="466" spans="2:2">
      <c r="B466" s="95"/>
    </row>
    <row r="467" spans="2:2">
      <c r="B467" s="95"/>
    </row>
    <row r="468" spans="2:2">
      <c r="B468" s="95"/>
    </row>
    <row r="469" spans="2:2">
      <c r="B469" s="95"/>
    </row>
    <row r="470" spans="2:2">
      <c r="B470" s="95"/>
    </row>
    <row r="471" spans="2:2">
      <c r="B471" s="95"/>
    </row>
    <row r="472" spans="2:2">
      <c r="B472" s="95"/>
    </row>
    <row r="473" spans="2:2">
      <c r="B473" s="95"/>
    </row>
    <row r="474" spans="2:2">
      <c r="B474" s="95"/>
    </row>
    <row r="475" spans="2:2">
      <c r="B475" s="95"/>
    </row>
    <row r="476" spans="2:2">
      <c r="B476" s="95"/>
    </row>
    <row r="477" spans="2:2">
      <c r="B477" s="95"/>
    </row>
    <row r="478" spans="2:2">
      <c r="B478" s="95"/>
    </row>
    <row r="479" spans="2:2">
      <c r="B479" s="95"/>
    </row>
    <row r="480" spans="2:2">
      <c r="B480" s="95"/>
    </row>
    <row r="481" spans="2:2">
      <c r="B481" s="95"/>
    </row>
    <row r="482" spans="2:2">
      <c r="B482" s="95"/>
    </row>
    <row r="483" spans="2:2">
      <c r="B483" s="95"/>
    </row>
    <row r="484" spans="2:2">
      <c r="B484" s="95"/>
    </row>
    <row r="485" spans="2:2">
      <c r="B485" s="95"/>
    </row>
    <row r="486" spans="2:2">
      <c r="B486" s="95"/>
    </row>
    <row r="487" spans="2:2">
      <c r="B487" s="95"/>
    </row>
    <row r="488" spans="2:2">
      <c r="B488" s="95"/>
    </row>
    <row r="489" spans="2:2">
      <c r="B489" s="95"/>
    </row>
    <row r="490" spans="2:2">
      <c r="B490" s="95"/>
    </row>
    <row r="491" spans="2:2">
      <c r="B491" s="95"/>
    </row>
    <row r="492" spans="2:2">
      <c r="B492" s="95"/>
    </row>
    <row r="493" spans="2:2">
      <c r="B493" s="95"/>
    </row>
    <row r="494" spans="2:2">
      <c r="B494" s="95"/>
    </row>
    <row r="495" spans="2:2">
      <c r="B495" s="95"/>
    </row>
    <row r="496" spans="2:2">
      <c r="B496" s="95"/>
    </row>
    <row r="497" spans="2:2">
      <c r="B497" s="95"/>
    </row>
    <row r="498" spans="2:2">
      <c r="B498" s="95"/>
    </row>
    <row r="499" spans="2:2">
      <c r="B499" s="95"/>
    </row>
    <row r="500" spans="2:2">
      <c r="B500" s="95"/>
    </row>
    <row r="501" spans="2:2">
      <c r="B501" s="95"/>
    </row>
    <row r="502" spans="2:2">
      <c r="B502" s="95"/>
    </row>
    <row r="503" spans="2:2">
      <c r="B503" s="95"/>
    </row>
    <row r="504" spans="2:2">
      <c r="B504" s="95"/>
    </row>
    <row r="505" spans="2:2">
      <c r="B505" s="95"/>
    </row>
    <row r="506" spans="2:2">
      <c r="B506" s="95"/>
    </row>
    <row r="507" spans="2:2">
      <c r="B507" s="95"/>
    </row>
    <row r="508" spans="2:2">
      <c r="B508" s="95"/>
    </row>
    <row r="509" spans="2:2">
      <c r="B509" s="95"/>
    </row>
    <row r="510" spans="2:2">
      <c r="B510" s="95"/>
    </row>
    <row r="511" spans="2:2">
      <c r="B511" s="95"/>
    </row>
    <row r="512" spans="2:2">
      <c r="B512" s="95"/>
    </row>
    <row r="513" spans="2:2">
      <c r="B513" s="95"/>
    </row>
    <row r="514" spans="2:2">
      <c r="B514" s="95"/>
    </row>
    <row r="515" spans="2:2">
      <c r="B515" s="95"/>
    </row>
    <row r="516" spans="2:2">
      <c r="B516" s="95"/>
    </row>
    <row r="517" spans="2:2">
      <c r="B517" s="95"/>
    </row>
    <row r="518" spans="2:2">
      <c r="B518" s="95"/>
    </row>
    <row r="519" spans="2:2">
      <c r="B519" s="95"/>
    </row>
    <row r="520" spans="2:2">
      <c r="B520" s="95"/>
    </row>
    <row r="521" spans="2:2">
      <c r="B521" s="95"/>
    </row>
    <row r="522" spans="2:2">
      <c r="B522" s="95"/>
    </row>
    <row r="523" spans="2:2">
      <c r="B523" s="95"/>
    </row>
    <row r="524" spans="2:2">
      <c r="B524" s="95"/>
    </row>
    <row r="525" spans="2:2">
      <c r="B525" s="95"/>
    </row>
    <row r="526" spans="2:2">
      <c r="B526" s="95"/>
    </row>
    <row r="527" spans="2:2">
      <c r="B527" s="95"/>
    </row>
    <row r="528" spans="2:2">
      <c r="B528" s="95"/>
    </row>
    <row r="529" spans="2:2">
      <c r="B529" s="95"/>
    </row>
    <row r="530" spans="2:2">
      <c r="B530" s="95"/>
    </row>
    <row r="531" spans="2:2">
      <c r="B531" s="95"/>
    </row>
    <row r="532" spans="2:2">
      <c r="B532" s="95"/>
    </row>
    <row r="533" spans="2:2">
      <c r="B533" s="95"/>
    </row>
    <row r="534" spans="2:2">
      <c r="B534" s="95"/>
    </row>
    <row r="535" spans="2:2">
      <c r="B535" s="95"/>
    </row>
    <row r="536" spans="2:2">
      <c r="B536" s="95"/>
    </row>
    <row r="537" spans="2:2">
      <c r="B537" s="95"/>
    </row>
    <row r="538" spans="2:2">
      <c r="B538" s="95"/>
    </row>
    <row r="539" spans="2:2">
      <c r="B539" s="95"/>
    </row>
    <row r="540" spans="2:2">
      <c r="B540" s="95"/>
    </row>
    <row r="541" spans="2:2">
      <c r="B541" s="95"/>
    </row>
    <row r="542" spans="2:2">
      <c r="B542" s="95"/>
    </row>
    <row r="543" spans="2:2">
      <c r="B543" s="95"/>
    </row>
    <row r="544" spans="2:2">
      <c r="B544" s="95"/>
    </row>
    <row r="545" spans="2:2">
      <c r="B545" s="95"/>
    </row>
    <row r="546" spans="2:2">
      <c r="B546" s="95"/>
    </row>
    <row r="547" spans="2:2">
      <c r="B547" s="95"/>
    </row>
    <row r="548" spans="2:2">
      <c r="B548" s="95"/>
    </row>
    <row r="549" spans="2:2">
      <c r="B549" s="95"/>
    </row>
    <row r="550" spans="2:2">
      <c r="B550" s="95"/>
    </row>
    <row r="551" spans="2:2">
      <c r="B551" s="95"/>
    </row>
    <row r="552" spans="2:2">
      <c r="B552" s="95"/>
    </row>
    <row r="553" spans="2:2">
      <c r="B553" s="95"/>
    </row>
    <row r="554" spans="2:2">
      <c r="B554" s="95"/>
    </row>
    <row r="555" spans="2:2">
      <c r="B555" s="95"/>
    </row>
    <row r="556" spans="2:2">
      <c r="B556" s="95"/>
    </row>
    <row r="557" spans="2:2">
      <c r="B557" s="95"/>
    </row>
    <row r="558" spans="2:2">
      <c r="B558" s="95"/>
    </row>
    <row r="559" spans="2:2">
      <c r="B559" s="95"/>
    </row>
    <row r="560" spans="2:2">
      <c r="B560" s="95"/>
    </row>
    <row r="561" spans="2:2">
      <c r="B561" s="95"/>
    </row>
    <row r="562" spans="2:2">
      <c r="B562" s="95"/>
    </row>
    <row r="563" spans="2:2">
      <c r="B563" s="95"/>
    </row>
    <row r="564" spans="2:2">
      <c r="B564" s="95"/>
    </row>
    <row r="565" spans="2:2">
      <c r="B565" s="95"/>
    </row>
    <row r="566" spans="2:2">
      <c r="B566" s="95"/>
    </row>
    <row r="567" spans="2:2">
      <c r="B567" s="95"/>
    </row>
    <row r="568" spans="2:2">
      <c r="B568" s="95"/>
    </row>
    <row r="569" spans="2:2">
      <c r="B569" s="95"/>
    </row>
    <row r="570" spans="2:2">
      <c r="B570" s="95"/>
    </row>
    <row r="571" spans="2:2">
      <c r="B571" s="95"/>
    </row>
    <row r="572" spans="2:2">
      <c r="B572" s="95"/>
    </row>
    <row r="573" spans="2:2">
      <c r="B573" s="95"/>
    </row>
    <row r="574" spans="2:2">
      <c r="B574" s="95"/>
    </row>
    <row r="575" spans="2:2">
      <c r="B575" s="95"/>
    </row>
    <row r="576" spans="2:2">
      <c r="B576" s="95"/>
    </row>
    <row r="577" spans="2:2">
      <c r="B577" s="95"/>
    </row>
    <row r="578" spans="2:2">
      <c r="B578" s="95"/>
    </row>
    <row r="579" spans="2:2">
      <c r="B579" s="95"/>
    </row>
    <row r="580" spans="2:2">
      <c r="B580" s="95"/>
    </row>
    <row r="581" spans="2:2">
      <c r="B581" s="95"/>
    </row>
    <row r="582" spans="2:2">
      <c r="B582" s="95"/>
    </row>
    <row r="583" spans="2:2">
      <c r="B583" s="95"/>
    </row>
    <row r="584" spans="2:2">
      <c r="B584" s="95"/>
    </row>
    <row r="585" spans="2:2">
      <c r="B585" s="95"/>
    </row>
    <row r="586" spans="2:2">
      <c r="B586" s="95"/>
    </row>
    <row r="587" spans="2:2">
      <c r="B587" s="95"/>
    </row>
    <row r="588" spans="2:2">
      <c r="B588" s="95"/>
    </row>
    <row r="589" spans="2:2">
      <c r="B589" s="95"/>
    </row>
    <row r="590" spans="2:2">
      <c r="B590" s="95"/>
    </row>
    <row r="591" spans="2:2">
      <c r="B591" s="95"/>
    </row>
    <row r="592" spans="2:2">
      <c r="B592" s="95"/>
    </row>
    <row r="593" spans="2:2">
      <c r="B593" s="95"/>
    </row>
    <row r="594" spans="2:2">
      <c r="B594" s="95"/>
    </row>
    <row r="595" spans="2:2">
      <c r="B595" s="95"/>
    </row>
    <row r="596" spans="2:2">
      <c r="B596" s="95"/>
    </row>
    <row r="597" spans="2:2">
      <c r="B597" s="95"/>
    </row>
    <row r="598" spans="2:2">
      <c r="B598" s="95"/>
    </row>
    <row r="599" spans="2:2">
      <c r="B599" s="95"/>
    </row>
    <row r="600" spans="2:2">
      <c r="B600" s="95"/>
    </row>
    <row r="601" spans="2:2">
      <c r="B601" s="95"/>
    </row>
    <row r="602" spans="2:2">
      <c r="B602" s="95"/>
    </row>
    <row r="603" spans="2:2">
      <c r="B603" s="95"/>
    </row>
    <row r="604" spans="2:2">
      <c r="B604" s="95"/>
    </row>
    <row r="605" spans="2:2">
      <c r="B605" s="95"/>
    </row>
    <row r="606" spans="2:2">
      <c r="B606" s="95"/>
    </row>
    <row r="607" spans="2:2">
      <c r="B607" s="95"/>
    </row>
    <row r="608" spans="2:2">
      <c r="B608" s="95"/>
    </row>
    <row r="609" spans="2:2">
      <c r="B609" s="95"/>
    </row>
    <row r="610" spans="2:2">
      <c r="B610" s="95"/>
    </row>
    <row r="611" spans="2:2">
      <c r="B611" s="95"/>
    </row>
    <row r="612" spans="2:2">
      <c r="B612" s="95"/>
    </row>
    <row r="613" spans="2:2">
      <c r="B613" s="95"/>
    </row>
    <row r="614" spans="2:2">
      <c r="B614" s="95"/>
    </row>
    <row r="615" spans="2:2">
      <c r="B615" s="95"/>
    </row>
    <row r="616" spans="2:2">
      <c r="B616" s="95"/>
    </row>
    <row r="617" spans="2:2">
      <c r="B617" s="95"/>
    </row>
    <row r="618" spans="2:2">
      <c r="B618" s="95"/>
    </row>
    <row r="619" spans="2:2">
      <c r="B619" s="95"/>
    </row>
    <row r="620" spans="2:2">
      <c r="B620" s="95"/>
    </row>
    <row r="621" spans="2:2">
      <c r="B621" s="95"/>
    </row>
    <row r="622" spans="2:2">
      <c r="B622" s="95"/>
    </row>
    <row r="623" spans="2:2">
      <c r="B623" s="95"/>
    </row>
    <row r="624" spans="2:2">
      <c r="B624" s="95"/>
    </row>
    <row r="625" spans="2:2">
      <c r="B625" s="95"/>
    </row>
    <row r="626" spans="2:2">
      <c r="B626" s="95"/>
    </row>
    <row r="627" spans="2:2">
      <c r="B627" s="95"/>
    </row>
    <row r="628" spans="2:2">
      <c r="B628" s="95"/>
    </row>
    <row r="629" spans="2:2">
      <c r="B629" s="95"/>
    </row>
    <row r="630" spans="2:2">
      <c r="B630" s="95"/>
    </row>
    <row r="631" spans="2:2">
      <c r="B631" s="95"/>
    </row>
    <row r="632" spans="2:2">
      <c r="B632" s="95"/>
    </row>
    <row r="633" spans="2:2">
      <c r="B633" s="95"/>
    </row>
    <row r="634" spans="2:2">
      <c r="B634" s="95"/>
    </row>
    <row r="635" spans="2:2">
      <c r="B635" s="95"/>
    </row>
    <row r="636" spans="2:2">
      <c r="B636" s="95"/>
    </row>
    <row r="637" spans="2:2">
      <c r="B637" s="95"/>
    </row>
    <row r="638" spans="2:2">
      <c r="B638" s="95"/>
    </row>
    <row r="639" spans="2:2">
      <c r="B639" s="95"/>
    </row>
    <row r="640" spans="2:2">
      <c r="B640" s="95"/>
    </row>
    <row r="641" spans="2:2">
      <c r="B641" s="95"/>
    </row>
    <row r="642" spans="2:2">
      <c r="B642" s="95"/>
    </row>
    <row r="643" spans="2:2">
      <c r="B643" s="95"/>
    </row>
    <row r="644" spans="2:2">
      <c r="B644" s="95"/>
    </row>
    <row r="645" spans="2:2">
      <c r="B645" s="95"/>
    </row>
    <row r="646" spans="2:2">
      <c r="B646" s="95"/>
    </row>
    <row r="647" spans="2:2">
      <c r="B647" s="95"/>
    </row>
    <row r="648" spans="2:2">
      <c r="B648" s="95"/>
    </row>
    <row r="649" spans="2:2">
      <c r="B649" s="95"/>
    </row>
    <row r="650" spans="2:2">
      <c r="B650" s="95"/>
    </row>
    <row r="651" spans="2:2">
      <c r="B651" s="95"/>
    </row>
    <row r="652" spans="2:2">
      <c r="B652" s="95"/>
    </row>
    <row r="653" spans="2:2">
      <c r="B653" s="95"/>
    </row>
    <row r="654" spans="2:2">
      <c r="B654" s="95"/>
    </row>
    <row r="655" spans="2:2">
      <c r="B655" s="95"/>
    </row>
    <row r="656" spans="2:2">
      <c r="B656" s="95"/>
    </row>
    <row r="657" spans="2:2">
      <c r="B657" s="95"/>
    </row>
    <row r="658" spans="2:2">
      <c r="B658" s="95"/>
    </row>
    <row r="659" spans="2:2">
      <c r="B659" s="95"/>
    </row>
    <row r="660" spans="2:2">
      <c r="B660" s="95"/>
    </row>
    <row r="661" spans="2:2">
      <c r="B661" s="95"/>
    </row>
    <row r="662" spans="2:2">
      <c r="B662" s="95"/>
    </row>
    <row r="663" spans="2:2">
      <c r="B663" s="95"/>
    </row>
    <row r="664" spans="2:2">
      <c r="B664" s="95"/>
    </row>
    <row r="665" spans="2:2">
      <c r="B665" s="95"/>
    </row>
    <row r="666" spans="2:2">
      <c r="B666" s="95"/>
    </row>
    <row r="667" spans="2:2">
      <c r="B667" s="95"/>
    </row>
    <row r="668" spans="2:2">
      <c r="B668" s="95"/>
    </row>
    <row r="669" spans="2:2">
      <c r="B669" s="95"/>
    </row>
    <row r="670" spans="2:2">
      <c r="B670" s="95"/>
    </row>
    <row r="671" spans="2:2">
      <c r="B671" s="95"/>
    </row>
    <row r="672" spans="2:2">
      <c r="B672" s="95"/>
    </row>
    <row r="673" spans="2:2">
      <c r="B673" s="95"/>
    </row>
    <row r="674" spans="2:2">
      <c r="B674" s="95"/>
    </row>
    <row r="675" spans="2:2">
      <c r="B675" s="95"/>
    </row>
    <row r="676" spans="2:2">
      <c r="B676" s="95"/>
    </row>
    <row r="677" spans="2:2">
      <c r="B677" s="95"/>
    </row>
    <row r="678" spans="2:2">
      <c r="B678" s="95"/>
    </row>
    <row r="679" spans="2:2">
      <c r="B679" s="95"/>
    </row>
    <row r="680" spans="2:2">
      <c r="B680" s="95"/>
    </row>
    <row r="681" spans="2:2">
      <c r="B681" s="95"/>
    </row>
    <row r="682" spans="2:2">
      <c r="B682" s="95"/>
    </row>
    <row r="683" spans="2:2">
      <c r="B683" s="95"/>
    </row>
    <row r="684" spans="2:2">
      <c r="B684" s="95"/>
    </row>
    <row r="685" spans="2:2">
      <c r="B685" s="95"/>
    </row>
    <row r="686" spans="2:2">
      <c r="B686" s="95"/>
    </row>
    <row r="687" spans="2:2">
      <c r="B687" s="95"/>
    </row>
    <row r="688" spans="2:2">
      <c r="B688" s="95"/>
    </row>
    <row r="689" spans="2:2">
      <c r="B689" s="95"/>
    </row>
    <row r="690" spans="2:2">
      <c r="B690" s="95"/>
    </row>
    <row r="691" spans="2:2">
      <c r="B691" s="95"/>
    </row>
    <row r="692" spans="2:2">
      <c r="B692" s="95"/>
    </row>
    <row r="693" spans="2:2">
      <c r="B693" s="95"/>
    </row>
    <row r="694" spans="2:2">
      <c r="B694" s="95"/>
    </row>
    <row r="695" spans="2:2">
      <c r="B695" s="95"/>
    </row>
    <row r="696" spans="2:2">
      <c r="B696" s="95"/>
    </row>
    <row r="697" spans="2:2">
      <c r="B697" s="95"/>
    </row>
    <row r="698" spans="2:2">
      <c r="B698" s="95"/>
    </row>
    <row r="699" spans="2:2">
      <c r="B699" s="95"/>
    </row>
    <row r="700" spans="2:2">
      <c r="B700" s="95"/>
    </row>
    <row r="701" spans="2:2">
      <c r="B701" s="95"/>
    </row>
    <row r="702" spans="2:2">
      <c r="B702" s="95"/>
    </row>
    <row r="703" spans="2:2">
      <c r="B703" s="95"/>
    </row>
    <row r="704" spans="2:2">
      <c r="B704" s="95"/>
    </row>
    <row r="705" spans="2:2">
      <c r="B705" s="95"/>
    </row>
    <row r="706" spans="2:2">
      <c r="B706" s="95"/>
    </row>
    <row r="707" spans="2:2">
      <c r="B707" s="95"/>
    </row>
    <row r="708" spans="2:2">
      <c r="B708" s="95"/>
    </row>
    <row r="709" spans="2:2">
      <c r="B709" s="95"/>
    </row>
    <row r="710" spans="2:2">
      <c r="B710" s="95"/>
    </row>
    <row r="711" spans="2:2">
      <c r="B711" s="95"/>
    </row>
    <row r="712" spans="2:2">
      <c r="B712" s="95"/>
    </row>
    <row r="713" spans="2:2">
      <c r="B713" s="95"/>
    </row>
    <row r="714" spans="2:2">
      <c r="B714" s="95"/>
    </row>
    <row r="715" spans="2:2">
      <c r="B715" s="95"/>
    </row>
    <row r="716" spans="2:2">
      <c r="B716" s="95"/>
    </row>
    <row r="717" spans="2:2">
      <c r="B717" s="95"/>
    </row>
    <row r="718" spans="2:2">
      <c r="B718" s="95"/>
    </row>
    <row r="719" spans="2:2">
      <c r="B719" s="95"/>
    </row>
    <row r="720" spans="2:2">
      <c r="B720" s="95"/>
    </row>
    <row r="721" spans="2:2">
      <c r="B721" s="95"/>
    </row>
    <row r="722" spans="2:2">
      <c r="B722" s="95"/>
    </row>
    <row r="723" spans="2:2">
      <c r="B723" s="95"/>
    </row>
    <row r="724" spans="2:2">
      <c r="B724" s="95"/>
    </row>
    <row r="725" spans="2:2">
      <c r="B725" s="95"/>
    </row>
    <row r="726" spans="2:2">
      <c r="B726" s="95"/>
    </row>
    <row r="727" spans="2:2">
      <c r="B727" s="95"/>
    </row>
    <row r="728" spans="2:2">
      <c r="B728" s="95"/>
    </row>
    <row r="729" spans="2:2">
      <c r="B729" s="95"/>
    </row>
    <row r="730" spans="2:2">
      <c r="B730" s="95"/>
    </row>
    <row r="731" spans="2:2">
      <c r="B731" s="95"/>
    </row>
    <row r="732" spans="2:2">
      <c r="B732" s="95"/>
    </row>
    <row r="733" spans="2:2">
      <c r="B733" s="95"/>
    </row>
    <row r="734" spans="2:2">
      <c r="B734" s="95"/>
    </row>
    <row r="735" spans="2:2">
      <c r="B735" s="95"/>
    </row>
    <row r="736" spans="2:2">
      <c r="B736" s="95"/>
    </row>
    <row r="737" spans="2:2">
      <c r="B737" s="95"/>
    </row>
    <row r="738" spans="2:2">
      <c r="B738" s="95"/>
    </row>
    <row r="739" spans="2:2">
      <c r="B739" s="95"/>
    </row>
    <row r="740" spans="2:2">
      <c r="B740" s="95"/>
    </row>
    <row r="741" spans="2:2">
      <c r="B741" s="95"/>
    </row>
    <row r="742" spans="2:2">
      <c r="B742" s="95"/>
    </row>
    <row r="743" spans="2:2">
      <c r="B743" s="95"/>
    </row>
    <row r="744" spans="2:2">
      <c r="B744" s="95"/>
    </row>
    <row r="745" spans="2:2">
      <c r="B745" s="95"/>
    </row>
    <row r="746" spans="2:2">
      <c r="B746" s="95"/>
    </row>
    <row r="747" spans="2:2">
      <c r="B747" s="95"/>
    </row>
    <row r="748" spans="2:2">
      <c r="B748" s="95"/>
    </row>
    <row r="749" spans="2:2">
      <c r="B749" s="95"/>
    </row>
    <row r="750" spans="2:2">
      <c r="B750" s="95"/>
    </row>
    <row r="751" spans="2:2">
      <c r="B751" s="95"/>
    </row>
    <row r="752" spans="2:2">
      <c r="B752" s="95"/>
    </row>
    <row r="753" spans="2:2">
      <c r="B753" s="95"/>
    </row>
    <row r="754" spans="2:2">
      <c r="B754" s="95"/>
    </row>
    <row r="755" spans="2:2">
      <c r="B755" s="95"/>
    </row>
    <row r="756" spans="2:2">
      <c r="B756" s="95"/>
    </row>
  </sheetData>
  <sortState ref="A233:K251">
    <sortCondition ref="A233:A251"/>
  </sortState>
  <mergeCells count="3">
    <mergeCell ref="C213:D213"/>
    <mergeCell ref="C218:D218"/>
    <mergeCell ref="C1:D1"/>
  </mergeCells>
  <phoneticPr fontId="6" type="noConversion"/>
  <pageMargins left="0.21" right="0.25" top="1.23" bottom="0.43" header="0.27" footer="0.18"/>
  <pageSetup scale="62" orientation="landscape"/>
  <headerFooter>
    <oddHeader>&amp;C&amp;"Geneva,Bold"&amp;14&amp;K000000Island Resources Foundation Restricted Funding, 1971 - 2015_x000D_&amp;12Organized by Project #</oddHeader>
    <oddFooter>&amp;LPage &amp;P&amp;R&amp;D</oddFooter>
  </headerFooter>
  <extLst>
    <ext xmlns:mx="http://schemas.microsoft.com/office/mac/excel/2008/main" uri="{64002731-A6B0-56B0-2670-7721B7C09600}">
      <mx:PLV Mode="0" OnePage="0" WScale="68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6"/>
  <sheetViews>
    <sheetView workbookViewId="0">
      <pane ySplit="1" topLeftCell="A12" activePane="bottomLeft" state="frozen"/>
      <selection pane="bottomLeft" activeCell="L259" sqref="L259"/>
    </sheetView>
  </sheetViews>
  <sheetFormatPr baseColWidth="10" defaultColWidth="15.1640625" defaultRowHeight="13" x14ac:dyDescent="0"/>
  <cols>
    <col min="1" max="1" width="5.83203125" style="221" customWidth="1"/>
    <col min="2" max="2" width="59" style="266" customWidth="1"/>
    <col min="3" max="5" width="9.33203125" style="93" customWidth="1"/>
    <col min="6" max="6" width="42.1640625" style="266" customWidth="1"/>
    <col min="7" max="7" width="12.6640625" style="1" customWidth="1"/>
    <col min="8" max="8" width="14" style="14" customWidth="1"/>
    <col min="9" max="9" width="8.5" style="14" hidden="1" customWidth="1"/>
    <col min="10" max="10" width="11.83203125" style="266" customWidth="1"/>
    <col min="11" max="12" width="11.33203125" style="266" customWidth="1"/>
    <col min="13" max="13" width="12" style="266" customWidth="1"/>
    <col min="14" max="14" width="11.5" style="266" customWidth="1"/>
    <col min="15" max="15" width="11.83203125" style="266" customWidth="1"/>
    <col min="18" max="16384" width="15.1640625" style="1"/>
  </cols>
  <sheetData>
    <row r="1" spans="1:17" s="9" customFormat="1" ht="26">
      <c r="A1" s="9" t="s">
        <v>43</v>
      </c>
      <c r="B1" s="264" t="s">
        <v>459</v>
      </c>
      <c r="C1" s="336" t="s">
        <v>458</v>
      </c>
      <c r="D1" s="341"/>
      <c r="E1" s="9" t="s">
        <v>460</v>
      </c>
      <c r="F1" s="264" t="s">
        <v>453</v>
      </c>
      <c r="G1" s="309" t="s">
        <v>455</v>
      </c>
      <c r="H1" s="310" t="s">
        <v>456</v>
      </c>
      <c r="I1" s="311" t="s">
        <v>457</v>
      </c>
      <c r="J1" s="264" t="s">
        <v>598</v>
      </c>
      <c r="K1" s="264" t="s">
        <v>422</v>
      </c>
      <c r="L1" s="264" t="s">
        <v>582</v>
      </c>
      <c r="M1" s="264" t="s">
        <v>166</v>
      </c>
      <c r="N1" s="264" t="s">
        <v>111</v>
      </c>
      <c r="O1" s="264" t="s">
        <v>266</v>
      </c>
      <c r="P1" s="228"/>
      <c r="Q1" s="228"/>
    </row>
    <row r="2" spans="1:17" s="11" customFormat="1">
      <c r="B2" s="86"/>
      <c r="C2" s="239" t="s">
        <v>597</v>
      </c>
      <c r="D2" s="239" t="s">
        <v>596</v>
      </c>
      <c r="E2" s="239"/>
      <c r="F2" s="86"/>
      <c r="G2" s="12"/>
      <c r="H2" s="13"/>
      <c r="I2" s="13"/>
      <c r="J2" s="86"/>
      <c r="K2" s="86"/>
      <c r="L2" s="86"/>
      <c r="M2" s="86"/>
      <c r="N2" s="86"/>
      <c r="O2" s="86"/>
      <c r="P2"/>
      <c r="Q2"/>
    </row>
    <row r="3" spans="1:17" s="11" customFormat="1">
      <c r="A3" s="91">
        <v>2</v>
      </c>
      <c r="B3" s="265" t="s">
        <v>388</v>
      </c>
      <c r="C3" s="240" t="s">
        <v>389</v>
      </c>
      <c r="D3" s="240"/>
      <c r="E3" s="240"/>
      <c r="F3" s="106"/>
      <c r="G3" s="2"/>
      <c r="H3" s="137"/>
      <c r="I3" s="126"/>
      <c r="J3" s="302"/>
      <c r="K3" s="86"/>
      <c r="L3" s="86"/>
      <c r="M3" s="86"/>
      <c r="N3" s="86"/>
      <c r="O3" s="86"/>
      <c r="P3"/>
      <c r="Q3"/>
    </row>
    <row r="4" spans="1:17" ht="14.25" customHeight="1">
      <c r="A4" s="117">
        <v>3</v>
      </c>
      <c r="B4" s="266" t="s">
        <v>223</v>
      </c>
      <c r="C4" s="93" t="s">
        <v>330</v>
      </c>
      <c r="D4" s="93" t="s">
        <v>424</v>
      </c>
      <c r="E4" s="93" t="s">
        <v>84</v>
      </c>
      <c r="F4" s="266" t="s">
        <v>115</v>
      </c>
      <c r="G4" s="3">
        <v>22000</v>
      </c>
      <c r="H4" s="179">
        <v>24531</v>
      </c>
      <c r="I4" s="179">
        <v>26633</v>
      </c>
    </row>
    <row r="5" spans="1:17" ht="14.25" customHeight="1">
      <c r="A5" s="117">
        <v>3</v>
      </c>
      <c r="B5" s="266" t="s">
        <v>116</v>
      </c>
      <c r="C5" s="93" t="s">
        <v>333</v>
      </c>
      <c r="D5" s="93" t="s">
        <v>424</v>
      </c>
      <c r="E5" s="93" t="s">
        <v>84</v>
      </c>
      <c r="F5" s="266" t="s">
        <v>117</v>
      </c>
      <c r="G5" s="3">
        <v>12000</v>
      </c>
      <c r="H5" s="179">
        <v>24531</v>
      </c>
      <c r="I5" s="179">
        <v>26633</v>
      </c>
    </row>
    <row r="6" spans="1:17" ht="14.25" customHeight="1">
      <c r="A6" s="117">
        <v>3</v>
      </c>
      <c r="B6" s="266" t="s">
        <v>116</v>
      </c>
      <c r="C6" s="93" t="s">
        <v>328</v>
      </c>
      <c r="D6" s="93" t="s">
        <v>424</v>
      </c>
      <c r="E6" s="93" t="s">
        <v>84</v>
      </c>
      <c r="F6" s="266" t="s">
        <v>118</v>
      </c>
      <c r="G6" s="3">
        <v>7000</v>
      </c>
      <c r="H6" s="179">
        <v>24531</v>
      </c>
      <c r="I6" s="179">
        <v>26633</v>
      </c>
    </row>
    <row r="7" spans="1:17" ht="14.25" customHeight="1">
      <c r="A7" s="117">
        <v>3</v>
      </c>
      <c r="B7" s="266" t="s">
        <v>116</v>
      </c>
      <c r="C7" s="93" t="s">
        <v>328</v>
      </c>
      <c r="D7" s="93" t="s">
        <v>424</v>
      </c>
      <c r="E7" s="93" t="s">
        <v>84</v>
      </c>
      <c r="F7" s="266" t="s">
        <v>119</v>
      </c>
      <c r="G7" s="3">
        <v>3200</v>
      </c>
      <c r="H7" s="179">
        <v>24531</v>
      </c>
      <c r="I7" s="179">
        <v>26633</v>
      </c>
    </row>
    <row r="8" spans="1:17" ht="14.25" customHeight="1">
      <c r="A8" s="117">
        <v>3</v>
      </c>
      <c r="B8" s="266" t="s">
        <v>116</v>
      </c>
      <c r="C8" s="93" t="s">
        <v>333</v>
      </c>
      <c r="D8" s="93" t="s">
        <v>424</v>
      </c>
      <c r="E8" s="93" t="s">
        <v>84</v>
      </c>
      <c r="F8" s="266" t="s">
        <v>120</v>
      </c>
      <c r="G8" s="3">
        <v>2650</v>
      </c>
      <c r="H8" s="179">
        <v>24531</v>
      </c>
      <c r="I8" s="179">
        <v>26633</v>
      </c>
    </row>
    <row r="9" spans="1:17" ht="14.25" customHeight="1">
      <c r="A9" s="117">
        <v>3</v>
      </c>
      <c r="B9" s="266" t="s">
        <v>116</v>
      </c>
      <c r="C9" s="93" t="s">
        <v>363</v>
      </c>
      <c r="D9" s="93" t="s">
        <v>424</v>
      </c>
      <c r="E9" s="93" t="s">
        <v>84</v>
      </c>
      <c r="F9" s="266" t="s">
        <v>121</v>
      </c>
      <c r="G9" s="3">
        <v>2000</v>
      </c>
      <c r="H9" s="179">
        <v>24531</v>
      </c>
      <c r="I9" s="179">
        <v>26633</v>
      </c>
    </row>
    <row r="10" spans="1:17" ht="14.25" customHeight="1">
      <c r="A10" s="219">
        <v>3</v>
      </c>
      <c r="B10" s="267" t="s">
        <v>116</v>
      </c>
      <c r="C10" s="241" t="s">
        <v>330</v>
      </c>
      <c r="D10" s="241" t="s">
        <v>424</v>
      </c>
      <c r="E10" s="241" t="s">
        <v>84</v>
      </c>
      <c r="F10" s="267" t="s">
        <v>122</v>
      </c>
      <c r="G10" s="185">
        <v>11750</v>
      </c>
      <c r="H10" s="186">
        <v>24531</v>
      </c>
      <c r="I10" s="186">
        <v>26633</v>
      </c>
      <c r="J10" s="313">
        <f>SUM(G4:G10)</f>
        <v>60600</v>
      </c>
      <c r="K10" s="267"/>
      <c r="L10" s="313">
        <f>SUM(G4:G10)</f>
        <v>60600</v>
      </c>
      <c r="M10" s="267"/>
      <c r="N10" s="267"/>
      <c r="O10" s="267"/>
      <c r="P10" s="229"/>
      <c r="Q10" s="224"/>
    </row>
    <row r="11" spans="1:17" ht="14.25" customHeight="1">
      <c r="A11" s="117">
        <v>8</v>
      </c>
      <c r="B11" s="266" t="s">
        <v>124</v>
      </c>
      <c r="C11" s="93" t="s">
        <v>363</v>
      </c>
      <c r="D11" s="93" t="s">
        <v>424</v>
      </c>
      <c r="E11" s="93" t="s">
        <v>75</v>
      </c>
      <c r="F11" s="266" t="s">
        <v>125</v>
      </c>
      <c r="G11" s="3">
        <v>3300</v>
      </c>
      <c r="H11" s="179">
        <v>24868</v>
      </c>
      <c r="I11" s="179">
        <v>25142</v>
      </c>
      <c r="P11" s="229"/>
      <c r="Q11" s="224"/>
    </row>
    <row r="12" spans="1:17" ht="14.25" customHeight="1">
      <c r="A12" s="117">
        <v>6</v>
      </c>
      <c r="B12" s="268" t="s">
        <v>257</v>
      </c>
      <c r="C12" s="189" t="s">
        <v>330</v>
      </c>
      <c r="D12" s="189" t="s">
        <v>424</v>
      </c>
      <c r="E12" s="189" t="s">
        <v>259</v>
      </c>
      <c r="F12" s="268" t="s">
        <v>123</v>
      </c>
      <c r="G12" s="7">
        <v>30500</v>
      </c>
      <c r="H12" s="180">
        <v>24897</v>
      </c>
      <c r="I12" s="180">
        <v>26267</v>
      </c>
      <c r="P12" s="229"/>
      <c r="Q12" s="224"/>
    </row>
    <row r="13" spans="1:17" ht="14.25" customHeight="1">
      <c r="A13" s="219">
        <v>6</v>
      </c>
      <c r="B13" s="267" t="s">
        <v>257</v>
      </c>
      <c r="C13" s="241" t="s">
        <v>363</v>
      </c>
      <c r="D13" s="241" t="s">
        <v>424</v>
      </c>
      <c r="E13" s="241" t="s">
        <v>79</v>
      </c>
      <c r="F13" s="267" t="s">
        <v>231</v>
      </c>
      <c r="G13" s="185">
        <v>1000</v>
      </c>
      <c r="H13" s="186">
        <v>24897</v>
      </c>
      <c r="I13" s="186">
        <v>26267</v>
      </c>
      <c r="J13" s="313">
        <f>SUM(G11:G13)</f>
        <v>34800</v>
      </c>
      <c r="K13" s="267"/>
      <c r="L13" s="313">
        <f>SUM(G11:G13)</f>
        <v>34800</v>
      </c>
      <c r="M13" s="267"/>
      <c r="N13" s="267"/>
      <c r="O13" s="267"/>
      <c r="P13" s="229"/>
      <c r="Q13" s="224"/>
    </row>
    <row r="14" spans="1:17" ht="14.25" customHeight="1">
      <c r="A14" s="117">
        <v>15</v>
      </c>
      <c r="B14" s="266" t="s">
        <v>183</v>
      </c>
      <c r="C14" s="93" t="s">
        <v>295</v>
      </c>
      <c r="D14" s="93" t="s">
        <v>422</v>
      </c>
      <c r="E14" s="93" t="s">
        <v>79</v>
      </c>
      <c r="F14" s="266" t="s">
        <v>184</v>
      </c>
      <c r="G14" s="3">
        <v>20000</v>
      </c>
      <c r="H14" s="179">
        <v>25234</v>
      </c>
      <c r="I14" s="179">
        <v>25749</v>
      </c>
      <c r="P14" s="229"/>
      <c r="Q14" s="224"/>
    </row>
    <row r="15" spans="1:17" s="4" customFormat="1" ht="14.25" customHeight="1">
      <c r="A15" s="117">
        <v>7</v>
      </c>
      <c r="B15" s="266" t="s">
        <v>131</v>
      </c>
      <c r="C15" s="93" t="s">
        <v>424</v>
      </c>
      <c r="D15" s="93" t="s">
        <v>422</v>
      </c>
      <c r="E15" s="93" t="s">
        <v>258</v>
      </c>
      <c r="F15" s="266" t="s">
        <v>132</v>
      </c>
      <c r="G15" s="3">
        <v>4000</v>
      </c>
      <c r="H15" s="179">
        <v>25293</v>
      </c>
      <c r="I15" s="179">
        <v>25902</v>
      </c>
      <c r="J15" s="304"/>
      <c r="K15" s="304"/>
      <c r="L15" s="304"/>
      <c r="M15" s="304"/>
      <c r="N15" s="304"/>
      <c r="O15" s="304"/>
      <c r="P15" s="229"/>
      <c r="Q15" s="224"/>
    </row>
    <row r="16" spans="1:17" ht="14.25" customHeight="1">
      <c r="A16" s="117">
        <v>18</v>
      </c>
      <c r="B16" s="266" t="s">
        <v>185</v>
      </c>
      <c r="C16" s="93" t="s">
        <v>423</v>
      </c>
      <c r="D16" s="93" t="s">
        <v>422</v>
      </c>
      <c r="E16" s="93" t="s">
        <v>73</v>
      </c>
      <c r="F16" s="266" t="s">
        <v>344</v>
      </c>
      <c r="G16" s="3">
        <v>2700</v>
      </c>
      <c r="H16" s="179">
        <v>25293</v>
      </c>
      <c r="I16" s="179">
        <v>25446</v>
      </c>
      <c r="P16" s="229"/>
      <c r="Q16" s="224"/>
    </row>
    <row r="17" spans="1:17" ht="14.25" customHeight="1">
      <c r="A17" s="117">
        <v>1</v>
      </c>
      <c r="B17" s="266" t="s">
        <v>126</v>
      </c>
      <c r="C17" s="93" t="s">
        <v>330</v>
      </c>
      <c r="D17" s="93" t="s">
        <v>424</v>
      </c>
      <c r="E17" s="93" t="s">
        <v>259</v>
      </c>
      <c r="F17" s="266" t="s">
        <v>115</v>
      </c>
      <c r="G17" s="3">
        <v>25000</v>
      </c>
      <c r="H17" s="179">
        <v>25203</v>
      </c>
      <c r="I17" s="179">
        <v>25537</v>
      </c>
      <c r="P17" s="229"/>
      <c r="Q17" s="224"/>
    </row>
    <row r="18" spans="1:17" ht="14.25" customHeight="1">
      <c r="A18" s="117">
        <v>14</v>
      </c>
      <c r="B18" s="266" t="s">
        <v>127</v>
      </c>
      <c r="C18" s="93" t="s">
        <v>333</v>
      </c>
      <c r="D18" s="93" t="s">
        <v>424</v>
      </c>
      <c r="E18" s="93" t="s">
        <v>451</v>
      </c>
      <c r="F18" s="266" t="s">
        <v>128</v>
      </c>
      <c r="G18" s="3">
        <v>6000</v>
      </c>
      <c r="H18" s="179">
        <v>25262</v>
      </c>
      <c r="I18" s="179">
        <v>25415</v>
      </c>
      <c r="P18" s="229"/>
      <c r="Q18" s="224"/>
    </row>
    <row r="19" spans="1:17" ht="14.25" customHeight="1">
      <c r="A19" s="117">
        <v>16</v>
      </c>
      <c r="B19" s="266" t="s">
        <v>129</v>
      </c>
      <c r="C19" s="93" t="s">
        <v>328</v>
      </c>
      <c r="D19" s="93" t="s">
        <v>424</v>
      </c>
      <c r="E19" s="93" t="s">
        <v>83</v>
      </c>
      <c r="F19" s="266" t="s">
        <v>130</v>
      </c>
      <c r="G19" s="3">
        <v>1850</v>
      </c>
      <c r="H19" s="179">
        <v>25262</v>
      </c>
      <c r="I19" s="179">
        <v>25537</v>
      </c>
      <c r="P19" s="229"/>
      <c r="Q19" s="224"/>
    </row>
    <row r="20" spans="1:17" ht="14.25" customHeight="1">
      <c r="A20" s="117">
        <v>7</v>
      </c>
      <c r="B20" s="266" t="s">
        <v>131</v>
      </c>
      <c r="C20" s="93" t="s">
        <v>333</v>
      </c>
      <c r="D20" s="93" t="s">
        <v>424</v>
      </c>
      <c r="E20" s="93" t="s">
        <v>258</v>
      </c>
      <c r="F20" s="266" t="s">
        <v>133</v>
      </c>
      <c r="G20" s="3">
        <v>1000</v>
      </c>
      <c r="H20" s="179">
        <v>25293</v>
      </c>
      <c r="I20" s="179">
        <v>25902</v>
      </c>
      <c r="P20" s="229"/>
      <c r="Q20" s="224"/>
    </row>
    <row r="21" spans="1:17" ht="14.25" customHeight="1">
      <c r="A21" s="117">
        <v>11</v>
      </c>
      <c r="B21" s="266" t="s">
        <v>20</v>
      </c>
      <c r="C21" s="93" t="s">
        <v>330</v>
      </c>
      <c r="D21" s="93" t="s">
        <v>424</v>
      </c>
      <c r="E21" s="93" t="s">
        <v>261</v>
      </c>
      <c r="F21" s="266" t="s">
        <v>21</v>
      </c>
      <c r="G21" s="3">
        <v>4000</v>
      </c>
      <c r="H21" s="179">
        <v>25293</v>
      </c>
      <c r="I21" s="179">
        <v>25872</v>
      </c>
      <c r="P21" s="229"/>
      <c r="Q21" s="224"/>
    </row>
    <row r="22" spans="1:17" ht="14.25" customHeight="1">
      <c r="A22" s="117">
        <v>11</v>
      </c>
      <c r="B22" s="266" t="s">
        <v>20</v>
      </c>
      <c r="C22" s="93" t="s">
        <v>363</v>
      </c>
      <c r="D22" s="93" t="s">
        <v>424</v>
      </c>
      <c r="E22" s="93" t="s">
        <v>261</v>
      </c>
      <c r="F22" s="266" t="s">
        <v>121</v>
      </c>
      <c r="G22" s="3">
        <v>2500</v>
      </c>
      <c r="H22" s="179">
        <v>25293</v>
      </c>
      <c r="I22" s="179">
        <v>25872</v>
      </c>
      <c r="P22" s="229"/>
      <c r="Q22" s="224"/>
    </row>
    <row r="23" spans="1:17" s="4" customFormat="1" ht="14.25" customHeight="1">
      <c r="A23" s="219">
        <v>11</v>
      </c>
      <c r="B23" s="267" t="s">
        <v>20</v>
      </c>
      <c r="C23" s="241" t="s">
        <v>330</v>
      </c>
      <c r="D23" s="241" t="s">
        <v>424</v>
      </c>
      <c r="E23" s="241" t="s">
        <v>261</v>
      </c>
      <c r="F23" s="267" t="s">
        <v>22</v>
      </c>
      <c r="G23" s="185">
        <v>8000</v>
      </c>
      <c r="H23" s="186">
        <v>25293</v>
      </c>
      <c r="I23" s="186">
        <v>25872</v>
      </c>
      <c r="J23" s="313">
        <f>SUM(G14:G23)</f>
        <v>75050</v>
      </c>
      <c r="K23" s="313">
        <f>SUM(G14:G16)</f>
        <v>26700</v>
      </c>
      <c r="L23" s="313">
        <f>SUM(G17:G23)</f>
        <v>48350</v>
      </c>
      <c r="M23" s="316"/>
      <c r="N23" s="316"/>
      <c r="O23" s="316"/>
      <c r="P23" s="229"/>
      <c r="Q23" s="224"/>
    </row>
    <row r="24" spans="1:17" ht="14.25" customHeight="1">
      <c r="A24" s="117">
        <v>23</v>
      </c>
      <c r="B24" s="266" t="s">
        <v>622</v>
      </c>
      <c r="C24" s="93" t="s">
        <v>330</v>
      </c>
      <c r="D24" s="93" t="s">
        <v>424</v>
      </c>
      <c r="E24" s="93" t="s">
        <v>260</v>
      </c>
      <c r="F24" s="266" t="s">
        <v>123</v>
      </c>
      <c r="G24" s="3">
        <v>20000</v>
      </c>
      <c r="H24" s="179">
        <v>25599</v>
      </c>
      <c r="I24" s="179">
        <v>25811</v>
      </c>
      <c r="P24" s="229"/>
      <c r="Q24" s="224"/>
    </row>
    <row r="25" spans="1:17" ht="14.25" customHeight="1">
      <c r="A25" s="117">
        <v>10</v>
      </c>
      <c r="B25" s="266" t="s">
        <v>23</v>
      </c>
      <c r="C25" s="93" t="s">
        <v>328</v>
      </c>
      <c r="D25" s="93" t="s">
        <v>424</v>
      </c>
      <c r="E25" s="93" t="s">
        <v>79</v>
      </c>
      <c r="F25" s="266" t="s">
        <v>24</v>
      </c>
      <c r="G25" s="3">
        <v>5300</v>
      </c>
      <c r="H25" s="179">
        <v>25658</v>
      </c>
      <c r="I25" s="179">
        <v>25841</v>
      </c>
      <c r="P25" s="229"/>
      <c r="Q25" s="224"/>
    </row>
    <row r="26" spans="1:17" ht="14.25" customHeight="1">
      <c r="A26" s="219">
        <v>27</v>
      </c>
      <c r="B26" s="267" t="s">
        <v>165</v>
      </c>
      <c r="C26" s="241" t="s">
        <v>286</v>
      </c>
      <c r="D26" s="241" t="s">
        <v>166</v>
      </c>
      <c r="E26" s="241" t="s">
        <v>79</v>
      </c>
      <c r="F26" s="267" t="s">
        <v>167</v>
      </c>
      <c r="G26" s="185">
        <v>56547</v>
      </c>
      <c r="H26" s="186">
        <v>25811</v>
      </c>
      <c r="I26" s="186">
        <v>26937</v>
      </c>
      <c r="J26" s="313">
        <f>SUM(G24:G26)</f>
        <v>81847</v>
      </c>
      <c r="K26" s="267"/>
      <c r="L26" s="313">
        <f>SUM(G24:G25)</f>
        <v>25300</v>
      </c>
      <c r="M26" s="313">
        <f>SUM(G26)</f>
        <v>56547</v>
      </c>
      <c r="N26" s="313"/>
      <c r="O26" s="267"/>
      <c r="P26" s="229"/>
      <c r="Q26" s="224"/>
    </row>
    <row r="27" spans="1:17" ht="14.25" customHeight="1">
      <c r="A27" s="117">
        <v>31</v>
      </c>
      <c r="B27" s="266" t="s">
        <v>186</v>
      </c>
      <c r="C27" s="93" t="s">
        <v>423</v>
      </c>
      <c r="D27" s="93" t="s">
        <v>422</v>
      </c>
      <c r="E27" s="93" t="s">
        <v>74</v>
      </c>
      <c r="F27" s="266" t="s">
        <v>345</v>
      </c>
      <c r="G27" s="3">
        <v>4000</v>
      </c>
      <c r="H27" s="179">
        <v>25992</v>
      </c>
      <c r="I27" s="179">
        <v>26206</v>
      </c>
      <c r="P27" s="229"/>
      <c r="Q27" s="224"/>
    </row>
    <row r="28" spans="1:17" ht="14.25" customHeight="1">
      <c r="A28" s="117">
        <v>30</v>
      </c>
      <c r="B28" s="266" t="s">
        <v>365</v>
      </c>
      <c r="C28" s="93" t="s">
        <v>330</v>
      </c>
      <c r="D28" s="93" t="s">
        <v>424</v>
      </c>
      <c r="E28" s="93" t="s">
        <v>261</v>
      </c>
      <c r="F28" s="266" t="s">
        <v>25</v>
      </c>
      <c r="G28" s="3">
        <v>23330</v>
      </c>
      <c r="H28" s="179">
        <v>25992</v>
      </c>
      <c r="I28" s="179">
        <v>26603</v>
      </c>
      <c r="P28" s="229"/>
      <c r="Q28" s="224"/>
    </row>
    <row r="29" spans="1:17" ht="14.25" customHeight="1">
      <c r="A29" s="117">
        <v>32</v>
      </c>
      <c r="B29" s="266" t="s">
        <v>26</v>
      </c>
      <c r="C29" s="93" t="s">
        <v>333</v>
      </c>
      <c r="D29" s="93" t="s">
        <v>424</v>
      </c>
      <c r="E29" s="93" t="s">
        <v>261</v>
      </c>
      <c r="F29" s="266" t="s">
        <v>27</v>
      </c>
      <c r="G29" s="3">
        <v>5000</v>
      </c>
      <c r="H29" s="179">
        <v>25992</v>
      </c>
      <c r="I29" s="179">
        <v>26511</v>
      </c>
      <c r="P29" s="229"/>
      <c r="Q29" s="224"/>
    </row>
    <row r="30" spans="1:17" ht="14.25" customHeight="1">
      <c r="A30" s="117">
        <v>26</v>
      </c>
      <c r="B30" s="266" t="s">
        <v>265</v>
      </c>
      <c r="C30" s="93" t="s">
        <v>266</v>
      </c>
      <c r="D30" s="93" t="s">
        <v>266</v>
      </c>
      <c r="E30" s="93" t="s">
        <v>79</v>
      </c>
      <c r="F30" s="266" t="s">
        <v>462</v>
      </c>
      <c r="G30" s="3">
        <v>10540</v>
      </c>
      <c r="H30" s="179">
        <v>26053</v>
      </c>
      <c r="I30" s="179">
        <v>26815</v>
      </c>
      <c r="P30" s="229"/>
      <c r="Q30" s="224"/>
    </row>
    <row r="31" spans="1:17" ht="14.25" customHeight="1">
      <c r="A31" s="219">
        <v>33</v>
      </c>
      <c r="B31" s="267" t="s">
        <v>267</v>
      </c>
      <c r="C31" s="241" t="s">
        <v>266</v>
      </c>
      <c r="D31" s="241" t="s">
        <v>266</v>
      </c>
      <c r="E31" s="241" t="s">
        <v>260</v>
      </c>
      <c r="F31" s="267" t="s">
        <v>268</v>
      </c>
      <c r="G31" s="185">
        <v>24000</v>
      </c>
      <c r="H31" s="186">
        <v>26206</v>
      </c>
      <c r="I31" s="186">
        <v>26389</v>
      </c>
      <c r="J31" s="313">
        <f>SUM(G27:G31)</f>
        <v>66870</v>
      </c>
      <c r="K31" s="313">
        <f>SUM(G27)</f>
        <v>4000</v>
      </c>
      <c r="L31" s="313">
        <f>SUM(G28:G29)</f>
        <v>28330</v>
      </c>
      <c r="M31" s="267"/>
      <c r="N31" s="267"/>
      <c r="O31" s="313">
        <f>SUM(G30:G31)</f>
        <v>34540</v>
      </c>
      <c r="P31" s="229"/>
      <c r="Q31" s="224"/>
    </row>
    <row r="32" spans="1:17" ht="14.25" customHeight="1">
      <c r="A32" s="117">
        <v>36</v>
      </c>
      <c r="B32" s="266" t="s">
        <v>110</v>
      </c>
      <c r="C32" s="93" t="s">
        <v>328</v>
      </c>
      <c r="D32" s="93" t="s">
        <v>424</v>
      </c>
      <c r="E32" s="93" t="s">
        <v>79</v>
      </c>
      <c r="F32" s="266" t="s">
        <v>24</v>
      </c>
      <c r="G32" s="3">
        <v>1250</v>
      </c>
      <c r="H32" s="179">
        <v>26358</v>
      </c>
      <c r="I32" s="179">
        <v>26968</v>
      </c>
      <c r="P32" s="229"/>
      <c r="Q32" s="224"/>
    </row>
    <row r="33" spans="1:17" ht="14.25" customHeight="1">
      <c r="A33" s="117">
        <v>35</v>
      </c>
      <c r="B33" s="266" t="s">
        <v>366</v>
      </c>
      <c r="C33" s="93" t="s">
        <v>330</v>
      </c>
      <c r="D33" s="93" t="s">
        <v>424</v>
      </c>
      <c r="E33" s="93" t="s">
        <v>85</v>
      </c>
      <c r="F33" s="266" t="s">
        <v>115</v>
      </c>
      <c r="G33" s="3">
        <v>1000</v>
      </c>
      <c r="H33" s="179">
        <v>26389</v>
      </c>
      <c r="I33" s="179">
        <v>26511</v>
      </c>
      <c r="P33" s="229"/>
      <c r="Q33" s="224"/>
    </row>
    <row r="34" spans="1:17" ht="14.25" customHeight="1">
      <c r="A34" s="117">
        <v>36</v>
      </c>
      <c r="B34" s="266" t="s">
        <v>168</v>
      </c>
      <c r="C34" s="93" t="s">
        <v>286</v>
      </c>
      <c r="D34" s="93" t="s">
        <v>166</v>
      </c>
      <c r="E34" s="93" t="s">
        <v>259</v>
      </c>
      <c r="F34" s="266" t="s">
        <v>169</v>
      </c>
      <c r="G34" s="3">
        <v>20000</v>
      </c>
      <c r="H34" s="179">
        <v>26332</v>
      </c>
      <c r="I34" s="179">
        <v>26737</v>
      </c>
      <c r="P34" s="229"/>
      <c r="Q34" s="224"/>
    </row>
    <row r="35" spans="1:17" ht="14.25" customHeight="1">
      <c r="A35" s="117">
        <v>36</v>
      </c>
      <c r="B35" s="266" t="s">
        <v>270</v>
      </c>
      <c r="C35" s="93" t="s">
        <v>266</v>
      </c>
      <c r="D35" s="93" t="s">
        <v>266</v>
      </c>
      <c r="E35" s="93" t="s">
        <v>260</v>
      </c>
      <c r="F35" s="266" t="s">
        <v>271</v>
      </c>
      <c r="G35" s="3">
        <v>6890</v>
      </c>
      <c r="H35" s="179">
        <v>26511</v>
      </c>
      <c r="I35" s="179">
        <v>26603</v>
      </c>
      <c r="P35" s="229"/>
      <c r="Q35" s="224"/>
    </row>
    <row r="36" spans="1:17" ht="14.25" customHeight="1">
      <c r="A36" s="117">
        <v>37</v>
      </c>
      <c r="B36" s="266" t="s">
        <v>463</v>
      </c>
      <c r="C36" s="93" t="s">
        <v>266</v>
      </c>
      <c r="D36" s="93" t="s">
        <v>266</v>
      </c>
      <c r="E36" s="93" t="s">
        <v>260</v>
      </c>
      <c r="F36" s="266" t="s">
        <v>271</v>
      </c>
      <c r="G36" s="3">
        <v>35000</v>
      </c>
      <c r="H36" s="179">
        <v>26511</v>
      </c>
      <c r="I36" s="179">
        <v>26968</v>
      </c>
      <c r="P36" s="229"/>
      <c r="Q36" s="224"/>
    </row>
    <row r="37" spans="1:17" ht="14.25" customHeight="1">
      <c r="A37" s="117">
        <v>23</v>
      </c>
      <c r="B37" s="269" t="s">
        <v>623</v>
      </c>
      <c r="C37" s="93" t="s">
        <v>266</v>
      </c>
      <c r="D37" s="93" t="s">
        <v>266</v>
      </c>
      <c r="E37" s="93" t="s">
        <v>260</v>
      </c>
      <c r="F37" s="266" t="s">
        <v>272</v>
      </c>
      <c r="G37" s="3">
        <v>2000</v>
      </c>
      <c r="H37" s="179">
        <v>26633</v>
      </c>
      <c r="I37" s="179">
        <v>27149</v>
      </c>
      <c r="P37" s="229"/>
      <c r="Q37" s="224"/>
    </row>
    <row r="38" spans="1:17" ht="14.25" customHeight="1">
      <c r="A38" s="219">
        <v>38</v>
      </c>
      <c r="B38" s="267" t="s">
        <v>274</v>
      </c>
      <c r="C38" s="241" t="s">
        <v>266</v>
      </c>
      <c r="D38" s="241" t="s">
        <v>266</v>
      </c>
      <c r="E38" s="241" t="s">
        <v>260</v>
      </c>
      <c r="F38" s="267" t="s">
        <v>271</v>
      </c>
      <c r="G38" s="185">
        <v>33750</v>
      </c>
      <c r="H38" s="186">
        <v>26633</v>
      </c>
      <c r="I38" s="186">
        <v>26723</v>
      </c>
      <c r="J38" s="313">
        <f>SUM(G32:G38)</f>
        <v>99890</v>
      </c>
      <c r="K38" s="267"/>
      <c r="L38" s="313">
        <f>SUM(G32:G33)</f>
        <v>2250</v>
      </c>
      <c r="M38" s="313">
        <f>SUM(G34)</f>
        <v>20000</v>
      </c>
      <c r="N38" s="313"/>
      <c r="O38" s="313">
        <f>SUM(G35:G38)</f>
        <v>77640</v>
      </c>
      <c r="P38" s="229"/>
      <c r="Q38" s="224"/>
    </row>
    <row r="39" spans="1:17" ht="14.25" customHeight="1">
      <c r="A39" s="117">
        <v>41</v>
      </c>
      <c r="B39" s="266" t="s">
        <v>230</v>
      </c>
      <c r="C39" s="93" t="s">
        <v>363</v>
      </c>
      <c r="D39" s="93" t="s">
        <v>424</v>
      </c>
      <c r="E39" s="93" t="s">
        <v>260</v>
      </c>
      <c r="F39" s="266" t="s">
        <v>231</v>
      </c>
      <c r="G39" s="3">
        <v>1500</v>
      </c>
      <c r="H39" s="179">
        <v>26723</v>
      </c>
      <c r="I39" s="179">
        <v>26937</v>
      </c>
      <c r="P39" s="229"/>
      <c r="Q39" s="224"/>
    </row>
    <row r="40" spans="1:17" ht="14.25" customHeight="1">
      <c r="A40" s="117">
        <v>43</v>
      </c>
      <c r="B40" s="266" t="s">
        <v>232</v>
      </c>
      <c r="C40" s="93" t="s">
        <v>330</v>
      </c>
      <c r="D40" s="93" t="s">
        <v>424</v>
      </c>
      <c r="E40" s="93" t="s">
        <v>260</v>
      </c>
      <c r="F40" s="266" t="s">
        <v>115</v>
      </c>
      <c r="G40" s="3">
        <v>10000</v>
      </c>
      <c r="H40" s="179">
        <v>26723</v>
      </c>
      <c r="I40" s="179">
        <v>26937</v>
      </c>
      <c r="P40" s="229"/>
      <c r="Q40" s="224"/>
    </row>
    <row r="41" spans="1:17" ht="14.25" customHeight="1">
      <c r="A41" s="117">
        <v>40</v>
      </c>
      <c r="B41" s="266" t="s">
        <v>52</v>
      </c>
      <c r="C41" s="93" t="s">
        <v>286</v>
      </c>
      <c r="D41" s="93" t="s">
        <v>166</v>
      </c>
      <c r="E41" s="93" t="s">
        <v>260</v>
      </c>
      <c r="F41" s="266" t="s">
        <v>53</v>
      </c>
      <c r="G41" s="3">
        <v>14989</v>
      </c>
      <c r="H41" s="179">
        <v>26784</v>
      </c>
      <c r="I41" s="179">
        <v>26967</v>
      </c>
      <c r="P41" s="229"/>
      <c r="Q41" s="224"/>
    </row>
    <row r="42" spans="1:17" ht="14.25" customHeight="1">
      <c r="A42" s="117">
        <v>42</v>
      </c>
      <c r="B42" s="266" t="s">
        <v>478</v>
      </c>
      <c r="C42" s="93" t="s">
        <v>286</v>
      </c>
      <c r="D42" s="93" t="s">
        <v>166</v>
      </c>
      <c r="E42" s="93" t="s">
        <v>260</v>
      </c>
      <c r="F42" s="266" t="s">
        <v>68</v>
      </c>
      <c r="G42" s="3">
        <v>44756</v>
      </c>
      <c r="H42" s="179">
        <v>26925</v>
      </c>
      <c r="I42" s="179">
        <v>27544</v>
      </c>
      <c r="P42" s="229"/>
      <c r="Q42" s="224"/>
    </row>
    <row r="43" spans="1:17" ht="14.25" customHeight="1">
      <c r="A43" s="117">
        <v>44</v>
      </c>
      <c r="B43" s="268" t="s">
        <v>65</v>
      </c>
      <c r="C43" s="189" t="s">
        <v>286</v>
      </c>
      <c r="D43" s="189" t="s">
        <v>166</v>
      </c>
      <c r="E43" s="189" t="s">
        <v>260</v>
      </c>
      <c r="F43" s="268" t="s">
        <v>66</v>
      </c>
      <c r="G43" s="7">
        <v>16000</v>
      </c>
      <c r="H43" s="180">
        <v>26937</v>
      </c>
      <c r="I43" s="180">
        <v>27301</v>
      </c>
      <c r="P43" s="229"/>
      <c r="Q43" s="224"/>
    </row>
    <row r="44" spans="1:17" ht="14.25" customHeight="1">
      <c r="A44" s="117">
        <v>45</v>
      </c>
      <c r="B44" s="266" t="s">
        <v>171</v>
      </c>
      <c r="C44" s="93" t="s">
        <v>266</v>
      </c>
      <c r="D44" s="93" t="s">
        <v>266</v>
      </c>
      <c r="E44" s="93" t="s">
        <v>260</v>
      </c>
      <c r="F44" s="266" t="s">
        <v>271</v>
      </c>
      <c r="G44" s="3">
        <v>13000</v>
      </c>
      <c r="H44" s="179">
        <v>26664</v>
      </c>
      <c r="I44" s="179">
        <v>27728</v>
      </c>
      <c r="P44" s="229"/>
      <c r="Q44" s="224"/>
    </row>
    <row r="45" spans="1:17" ht="14.25" customHeight="1">
      <c r="A45" s="219">
        <v>39</v>
      </c>
      <c r="B45" s="267" t="s">
        <v>173</v>
      </c>
      <c r="C45" s="241" t="s">
        <v>266</v>
      </c>
      <c r="D45" s="241" t="s">
        <v>266</v>
      </c>
      <c r="E45" s="241" t="s">
        <v>260</v>
      </c>
      <c r="F45" s="267" t="s">
        <v>271</v>
      </c>
      <c r="G45" s="185">
        <v>500</v>
      </c>
      <c r="H45" s="186">
        <v>26863</v>
      </c>
      <c r="I45" s="186">
        <v>26886</v>
      </c>
      <c r="J45" s="313">
        <f>SUM(G39:G45)</f>
        <v>100745</v>
      </c>
      <c r="K45" s="267"/>
      <c r="L45" s="313">
        <f>SUM(G39:G40)</f>
        <v>11500</v>
      </c>
      <c r="M45" s="313">
        <f>SUM(G41:G43)</f>
        <v>75745</v>
      </c>
      <c r="N45" s="313"/>
      <c r="O45" s="313">
        <f>SUM(G44:G45)</f>
        <v>13500</v>
      </c>
      <c r="P45" s="229"/>
      <c r="Q45" s="224"/>
    </row>
    <row r="46" spans="1:17" ht="14.25" customHeight="1">
      <c r="A46" s="220">
        <v>46</v>
      </c>
      <c r="B46" s="270" t="s">
        <v>233</v>
      </c>
      <c r="C46" s="242" t="s">
        <v>330</v>
      </c>
      <c r="D46" s="242" t="s">
        <v>424</v>
      </c>
      <c r="E46" s="242" t="s">
        <v>79</v>
      </c>
      <c r="F46" s="270" t="s">
        <v>234</v>
      </c>
      <c r="G46" s="187">
        <v>75000</v>
      </c>
      <c r="H46" s="188">
        <v>27119</v>
      </c>
      <c r="I46" s="188">
        <v>27941</v>
      </c>
      <c r="P46" s="229"/>
      <c r="Q46" s="224"/>
    </row>
    <row r="47" spans="1:17" ht="14.25" customHeight="1">
      <c r="A47" s="117">
        <v>49</v>
      </c>
      <c r="B47" s="268" t="s">
        <v>187</v>
      </c>
      <c r="C47" s="189" t="s">
        <v>363</v>
      </c>
      <c r="D47" s="189" t="s">
        <v>424</v>
      </c>
      <c r="E47" s="189" t="s">
        <v>75</v>
      </c>
      <c r="F47" s="268" t="s">
        <v>188</v>
      </c>
      <c r="G47" s="7">
        <v>2475</v>
      </c>
      <c r="H47" s="180">
        <v>27119</v>
      </c>
      <c r="I47" s="180">
        <v>28306</v>
      </c>
      <c r="P47" s="229"/>
      <c r="Q47" s="224"/>
    </row>
    <row r="48" spans="1:17" ht="14.25" customHeight="1">
      <c r="A48" s="117">
        <v>49</v>
      </c>
      <c r="B48" s="268" t="s">
        <v>187</v>
      </c>
      <c r="C48" s="189" t="s">
        <v>330</v>
      </c>
      <c r="D48" s="189" t="s">
        <v>424</v>
      </c>
      <c r="E48" s="189" t="s">
        <v>75</v>
      </c>
      <c r="F48" s="268" t="s">
        <v>236</v>
      </c>
      <c r="G48" s="7">
        <v>1000</v>
      </c>
      <c r="H48" s="180">
        <v>27119</v>
      </c>
      <c r="I48" s="180">
        <v>28306</v>
      </c>
      <c r="P48" s="229"/>
      <c r="Q48" s="224"/>
    </row>
    <row r="49" spans="1:17" ht="14.25" customHeight="1">
      <c r="A49" s="117">
        <v>49</v>
      </c>
      <c r="B49" s="268" t="s">
        <v>187</v>
      </c>
      <c r="C49" s="189" t="s">
        <v>330</v>
      </c>
      <c r="D49" s="189" t="s">
        <v>424</v>
      </c>
      <c r="E49" s="189" t="s">
        <v>75</v>
      </c>
      <c r="F49" s="268" t="s">
        <v>237</v>
      </c>
      <c r="G49" s="7">
        <v>3000</v>
      </c>
      <c r="H49" s="180">
        <v>27119</v>
      </c>
      <c r="I49" s="180">
        <v>28459</v>
      </c>
      <c r="P49" s="229"/>
      <c r="Q49" s="224"/>
    </row>
    <row r="50" spans="1:17" ht="14.25" customHeight="1">
      <c r="A50" s="117">
        <v>49</v>
      </c>
      <c r="B50" s="268" t="s">
        <v>187</v>
      </c>
      <c r="C50" s="189" t="s">
        <v>330</v>
      </c>
      <c r="D50" s="189" t="s">
        <v>424</v>
      </c>
      <c r="E50" s="189" t="s">
        <v>75</v>
      </c>
      <c r="F50" s="268" t="s">
        <v>235</v>
      </c>
      <c r="G50" s="7">
        <v>5600</v>
      </c>
      <c r="H50" s="180">
        <v>27119</v>
      </c>
      <c r="I50" s="180">
        <v>28733</v>
      </c>
      <c r="P50" s="229"/>
      <c r="Q50" s="224"/>
    </row>
    <row r="51" spans="1:17" ht="14.25" customHeight="1">
      <c r="A51" s="117">
        <v>55</v>
      </c>
      <c r="B51" s="268" t="s">
        <v>70</v>
      </c>
      <c r="C51" s="189" t="s">
        <v>286</v>
      </c>
      <c r="D51" s="189" t="s">
        <v>166</v>
      </c>
      <c r="E51" s="189" t="s">
        <v>260</v>
      </c>
      <c r="F51" s="268" t="s">
        <v>66</v>
      </c>
      <c r="G51" s="7">
        <v>4000</v>
      </c>
      <c r="H51" s="180">
        <v>27180</v>
      </c>
      <c r="I51" s="180">
        <v>27331</v>
      </c>
      <c r="P51" s="229"/>
      <c r="Q51" s="224"/>
    </row>
    <row r="52" spans="1:17" ht="14.25" customHeight="1">
      <c r="A52" s="117">
        <v>50</v>
      </c>
      <c r="B52" s="268" t="s">
        <v>479</v>
      </c>
      <c r="C52" s="189" t="s">
        <v>286</v>
      </c>
      <c r="D52" s="189" t="s">
        <v>166</v>
      </c>
      <c r="E52" s="189" t="s">
        <v>260</v>
      </c>
      <c r="F52" s="268" t="s">
        <v>68</v>
      </c>
      <c r="G52" s="7">
        <v>138483</v>
      </c>
      <c r="H52" s="180">
        <v>27210</v>
      </c>
      <c r="I52" s="180">
        <v>27574</v>
      </c>
      <c r="P52" s="229"/>
      <c r="Q52" s="224"/>
    </row>
    <row r="53" spans="1:17" ht="14.25" customHeight="1">
      <c r="A53" s="117">
        <v>53</v>
      </c>
      <c r="B53" s="268" t="s">
        <v>480</v>
      </c>
      <c r="C53" s="189" t="s">
        <v>286</v>
      </c>
      <c r="D53" s="189" t="s">
        <v>166</v>
      </c>
      <c r="E53" s="189" t="s">
        <v>260</v>
      </c>
      <c r="F53" s="268" t="s">
        <v>180</v>
      </c>
      <c r="G53" s="7">
        <v>2450</v>
      </c>
      <c r="H53" s="180">
        <v>27210</v>
      </c>
      <c r="I53" s="180">
        <v>27698</v>
      </c>
      <c r="P53" s="229"/>
      <c r="Q53" s="224"/>
    </row>
    <row r="54" spans="1:17" ht="14.25" customHeight="1">
      <c r="A54" s="117">
        <v>52</v>
      </c>
      <c r="B54" s="268" t="s">
        <v>481</v>
      </c>
      <c r="C54" s="189" t="s">
        <v>286</v>
      </c>
      <c r="D54" s="189" t="s">
        <v>166</v>
      </c>
      <c r="E54" s="189" t="s">
        <v>260</v>
      </c>
      <c r="F54" s="268" t="s">
        <v>68</v>
      </c>
      <c r="G54" s="7">
        <v>54496</v>
      </c>
      <c r="H54" s="180">
        <v>27302</v>
      </c>
      <c r="I54" s="180">
        <v>27758</v>
      </c>
      <c r="P54" s="229"/>
      <c r="Q54" s="224"/>
    </row>
    <row r="55" spans="1:17" ht="14.25" customHeight="1">
      <c r="A55" s="117">
        <v>54</v>
      </c>
      <c r="B55" s="268" t="s">
        <v>112</v>
      </c>
      <c r="C55" s="189" t="s">
        <v>286</v>
      </c>
      <c r="D55" s="189" t="s">
        <v>111</v>
      </c>
      <c r="E55" s="189" t="s">
        <v>259</v>
      </c>
      <c r="F55" s="268" t="s">
        <v>113</v>
      </c>
      <c r="G55" s="7">
        <v>7000</v>
      </c>
      <c r="H55" s="180">
        <v>27241</v>
      </c>
      <c r="I55" s="180">
        <v>27940</v>
      </c>
      <c r="P55" s="229"/>
      <c r="Q55" s="224"/>
    </row>
    <row r="56" spans="1:17" ht="14.25" customHeight="1">
      <c r="A56" s="219">
        <v>48</v>
      </c>
      <c r="B56" s="267" t="s">
        <v>400</v>
      </c>
      <c r="C56" s="241" t="s">
        <v>266</v>
      </c>
      <c r="D56" s="241" t="s">
        <v>266</v>
      </c>
      <c r="E56" s="241" t="s">
        <v>260</v>
      </c>
      <c r="F56" s="267" t="s">
        <v>175</v>
      </c>
      <c r="G56" s="185">
        <v>2542</v>
      </c>
      <c r="H56" s="186">
        <v>27149</v>
      </c>
      <c r="I56" s="186">
        <v>27180</v>
      </c>
      <c r="J56" s="313">
        <f>SUM(G46:G56)</f>
        <v>296046</v>
      </c>
      <c r="K56" s="267"/>
      <c r="L56" s="313">
        <f>SUM(G46:G50)</f>
        <v>87075</v>
      </c>
      <c r="M56" s="313">
        <f>SUM(G51:G54)</f>
        <v>199429</v>
      </c>
      <c r="N56" s="313">
        <f>SUM(G55)</f>
        <v>7000</v>
      </c>
      <c r="O56" s="313">
        <f>SUM(G56)</f>
        <v>2542</v>
      </c>
      <c r="P56" s="229"/>
      <c r="Q56" s="224"/>
    </row>
    <row r="57" spans="1:17" ht="14.25" customHeight="1">
      <c r="A57" s="220">
        <v>65</v>
      </c>
      <c r="B57" s="270" t="s">
        <v>238</v>
      </c>
      <c r="C57" s="242" t="s">
        <v>330</v>
      </c>
      <c r="D57" s="242" t="s">
        <v>424</v>
      </c>
      <c r="E57" s="242" t="s">
        <v>259</v>
      </c>
      <c r="F57" s="270" t="s">
        <v>239</v>
      </c>
      <c r="G57" s="187">
        <v>2000</v>
      </c>
      <c r="H57" s="188">
        <v>27425</v>
      </c>
      <c r="I57" s="188">
        <v>27728</v>
      </c>
      <c r="P57" s="229"/>
      <c r="Q57" s="224"/>
    </row>
    <row r="58" spans="1:17">
      <c r="A58" s="117">
        <v>64</v>
      </c>
      <c r="B58" s="268" t="s">
        <v>349</v>
      </c>
      <c r="C58" s="189" t="s">
        <v>330</v>
      </c>
      <c r="D58" s="189" t="s">
        <v>424</v>
      </c>
      <c r="E58" s="189" t="s">
        <v>79</v>
      </c>
      <c r="F58" s="268" t="s">
        <v>350</v>
      </c>
      <c r="G58" s="7">
        <v>5000</v>
      </c>
      <c r="H58" s="180">
        <v>27514</v>
      </c>
      <c r="I58" s="180">
        <v>27728</v>
      </c>
      <c r="P58" s="229"/>
      <c r="Q58" s="224"/>
    </row>
    <row r="59" spans="1:17">
      <c r="A59" s="117">
        <v>56</v>
      </c>
      <c r="B59" s="268" t="s">
        <v>287</v>
      </c>
      <c r="C59" s="189" t="s">
        <v>286</v>
      </c>
      <c r="D59" s="189" t="s">
        <v>166</v>
      </c>
      <c r="E59" s="189" t="s">
        <v>260</v>
      </c>
      <c r="F59" s="268" t="s">
        <v>303</v>
      </c>
      <c r="G59" s="7">
        <v>26589</v>
      </c>
      <c r="H59" s="180">
        <v>27394</v>
      </c>
      <c r="I59" s="180">
        <v>27728</v>
      </c>
      <c r="P59" s="229"/>
      <c r="Q59" s="224"/>
    </row>
    <row r="60" spans="1:17" ht="14.25" customHeight="1">
      <c r="A60" s="117">
        <v>58</v>
      </c>
      <c r="B60" s="268" t="s">
        <v>304</v>
      </c>
      <c r="C60" s="189" t="s">
        <v>286</v>
      </c>
      <c r="D60" s="189" t="s">
        <v>166</v>
      </c>
      <c r="E60" s="189" t="s">
        <v>260</v>
      </c>
      <c r="F60" s="268" t="s">
        <v>305</v>
      </c>
      <c r="G60" s="7">
        <v>2000</v>
      </c>
      <c r="H60" s="180">
        <v>27570</v>
      </c>
      <c r="I60" s="180">
        <v>27662</v>
      </c>
      <c r="P60" s="229"/>
      <c r="Q60" s="224"/>
    </row>
    <row r="61" spans="1:17" ht="14.25" customHeight="1">
      <c r="A61" s="117">
        <v>59</v>
      </c>
      <c r="B61" s="268" t="s">
        <v>289</v>
      </c>
      <c r="C61" s="189" t="s">
        <v>286</v>
      </c>
      <c r="D61" s="189" t="s">
        <v>166</v>
      </c>
      <c r="E61" s="189" t="s">
        <v>260</v>
      </c>
      <c r="F61" s="268" t="s">
        <v>307</v>
      </c>
      <c r="G61" s="7">
        <v>36000</v>
      </c>
      <c r="H61" s="180">
        <v>27637</v>
      </c>
      <c r="I61" s="180">
        <v>27910</v>
      </c>
      <c r="P61" s="229"/>
      <c r="Q61" s="224"/>
    </row>
    <row r="62" spans="1:17" ht="14.25" customHeight="1">
      <c r="A62" s="117">
        <v>60</v>
      </c>
      <c r="B62" s="268" t="s">
        <v>207</v>
      </c>
      <c r="C62" s="189" t="s">
        <v>286</v>
      </c>
      <c r="D62" s="189" t="s">
        <v>166</v>
      </c>
      <c r="E62" s="189" t="s">
        <v>260</v>
      </c>
      <c r="F62" s="268" t="s">
        <v>303</v>
      </c>
      <c r="G62" s="7">
        <v>102000</v>
      </c>
      <c r="H62" s="180">
        <v>27676</v>
      </c>
      <c r="I62" s="180">
        <v>28063</v>
      </c>
      <c r="P62" s="229"/>
      <c r="Q62" s="224"/>
    </row>
    <row r="63" spans="1:17" s="4" customFormat="1" ht="14.25" customHeight="1">
      <c r="A63" s="117">
        <v>61</v>
      </c>
      <c r="B63" s="268" t="s">
        <v>209</v>
      </c>
      <c r="C63" s="189" t="s">
        <v>286</v>
      </c>
      <c r="D63" s="189" t="s">
        <v>166</v>
      </c>
      <c r="E63" s="189" t="s">
        <v>260</v>
      </c>
      <c r="F63" s="268" t="s">
        <v>303</v>
      </c>
      <c r="G63" s="7">
        <v>39678</v>
      </c>
      <c r="H63" s="180">
        <v>27698</v>
      </c>
      <c r="I63" s="180">
        <v>28158</v>
      </c>
      <c r="J63" s="304"/>
      <c r="K63" s="304"/>
      <c r="L63" s="304"/>
      <c r="M63" s="304"/>
      <c r="N63" s="304"/>
      <c r="O63" s="304"/>
      <c r="P63" s="229"/>
      <c r="Q63" s="224"/>
    </row>
    <row r="64" spans="1:17" ht="14.25" customHeight="1">
      <c r="A64" s="117">
        <v>37</v>
      </c>
      <c r="B64" s="268" t="s">
        <v>140</v>
      </c>
      <c r="C64" s="189" t="s">
        <v>266</v>
      </c>
      <c r="D64" s="189" t="s">
        <v>266</v>
      </c>
      <c r="E64" s="189" t="s">
        <v>260</v>
      </c>
      <c r="F64" s="268" t="s">
        <v>271</v>
      </c>
      <c r="G64" s="7">
        <v>11730</v>
      </c>
      <c r="H64" s="180">
        <v>27394</v>
      </c>
      <c r="I64" s="180">
        <v>27575</v>
      </c>
      <c r="P64" s="229"/>
      <c r="Q64" s="224"/>
    </row>
    <row r="65" spans="1:17" ht="14.25" customHeight="1">
      <c r="A65" s="219">
        <v>63</v>
      </c>
      <c r="B65" s="267" t="s">
        <v>141</v>
      </c>
      <c r="C65" s="241" t="s">
        <v>266</v>
      </c>
      <c r="D65" s="241" t="s">
        <v>266</v>
      </c>
      <c r="E65" s="241" t="s">
        <v>260</v>
      </c>
      <c r="F65" s="267" t="s">
        <v>142</v>
      </c>
      <c r="G65" s="185">
        <v>10500</v>
      </c>
      <c r="H65" s="186">
        <v>27742</v>
      </c>
      <c r="I65" s="186">
        <v>27833</v>
      </c>
      <c r="J65" s="313">
        <f>SUM(G57:G65)</f>
        <v>235497</v>
      </c>
      <c r="K65" s="267"/>
      <c r="L65" s="313">
        <f>SUM(G57:G58)</f>
        <v>7000</v>
      </c>
      <c r="M65" s="313">
        <f>SUM(G59:G63)</f>
        <v>206267</v>
      </c>
      <c r="N65" s="313"/>
      <c r="O65" s="313">
        <f>SUM(G64:G65)</f>
        <v>22230</v>
      </c>
      <c r="P65" s="229"/>
      <c r="Q65" s="224"/>
    </row>
    <row r="66" spans="1:17" ht="14.25" customHeight="1">
      <c r="A66" s="220">
        <v>74</v>
      </c>
      <c r="B66" s="270" t="s">
        <v>351</v>
      </c>
      <c r="C66" s="242" t="s">
        <v>328</v>
      </c>
      <c r="D66" s="242" t="s">
        <v>424</v>
      </c>
      <c r="E66" s="242" t="s">
        <v>79</v>
      </c>
      <c r="F66" s="270" t="s">
        <v>352</v>
      </c>
      <c r="G66" s="187">
        <v>5000</v>
      </c>
      <c r="H66" s="188">
        <v>27850</v>
      </c>
      <c r="I66" s="188">
        <v>28368</v>
      </c>
      <c r="P66" s="229"/>
      <c r="Q66" s="224"/>
    </row>
    <row r="67" spans="1:17" ht="14.25" customHeight="1">
      <c r="A67" s="117">
        <v>67</v>
      </c>
      <c r="B67" s="268" t="s">
        <v>408</v>
      </c>
      <c r="C67" s="189" t="s">
        <v>333</v>
      </c>
      <c r="D67" s="189" t="s">
        <v>424</v>
      </c>
      <c r="E67" s="189" t="s">
        <v>260</v>
      </c>
      <c r="F67" s="295" t="s">
        <v>436</v>
      </c>
      <c r="G67" s="7">
        <v>1912</v>
      </c>
      <c r="H67" s="180">
        <v>27880</v>
      </c>
      <c r="I67" s="180">
        <v>28337</v>
      </c>
      <c r="P67" s="229"/>
      <c r="Q67" s="224"/>
    </row>
    <row r="68" spans="1:17" ht="14.25" customHeight="1">
      <c r="A68" s="117">
        <v>73</v>
      </c>
      <c r="B68" s="268" t="s">
        <v>211</v>
      </c>
      <c r="C68" s="189" t="s">
        <v>286</v>
      </c>
      <c r="D68" s="189" t="s">
        <v>166</v>
      </c>
      <c r="E68" s="189" t="s">
        <v>260</v>
      </c>
      <c r="F68" s="268" t="s">
        <v>212</v>
      </c>
      <c r="G68" s="7">
        <v>19544</v>
      </c>
      <c r="H68" s="180">
        <v>28017</v>
      </c>
      <c r="I68" s="180">
        <v>28398</v>
      </c>
      <c r="P68" s="229"/>
      <c r="Q68" s="224"/>
    </row>
    <row r="69" spans="1:17" ht="14.25" customHeight="1">
      <c r="A69" s="117">
        <v>78</v>
      </c>
      <c r="B69" s="268" t="s">
        <v>214</v>
      </c>
      <c r="C69" s="189" t="s">
        <v>286</v>
      </c>
      <c r="D69" s="189" t="s">
        <v>166</v>
      </c>
      <c r="E69" s="189" t="s">
        <v>79</v>
      </c>
      <c r="F69" s="268" t="s">
        <v>215</v>
      </c>
      <c r="G69" s="7">
        <v>15000</v>
      </c>
      <c r="H69" s="180">
        <v>28047</v>
      </c>
      <c r="I69" s="180">
        <v>28351</v>
      </c>
      <c r="P69" s="229"/>
      <c r="Q69" s="224"/>
    </row>
    <row r="70" spans="1:17" ht="14.25" customHeight="1">
      <c r="A70" s="117">
        <v>66</v>
      </c>
      <c r="B70" s="268" t="s">
        <v>434</v>
      </c>
      <c r="C70" s="189" t="s">
        <v>286</v>
      </c>
      <c r="D70" s="189" t="s">
        <v>111</v>
      </c>
      <c r="E70" s="189" t="s">
        <v>259</v>
      </c>
      <c r="F70" s="295" t="s">
        <v>435</v>
      </c>
      <c r="G70" s="7">
        <v>3228</v>
      </c>
      <c r="H70" s="180">
        <v>27880</v>
      </c>
      <c r="I70" s="180">
        <v>27972</v>
      </c>
      <c r="P70" s="229"/>
      <c r="Q70" s="224"/>
    </row>
    <row r="71" spans="1:17" s="4" customFormat="1" ht="14.25" customHeight="1">
      <c r="A71" s="117">
        <v>71</v>
      </c>
      <c r="B71" s="268" t="s">
        <v>8</v>
      </c>
      <c r="C71" s="189" t="s">
        <v>286</v>
      </c>
      <c r="D71" s="189" t="s">
        <v>111</v>
      </c>
      <c r="E71" s="189" t="s">
        <v>258</v>
      </c>
      <c r="F71" s="268" t="s">
        <v>113</v>
      </c>
      <c r="G71" s="7">
        <v>12000</v>
      </c>
      <c r="H71" s="180">
        <v>27911</v>
      </c>
      <c r="I71" s="180">
        <v>28670</v>
      </c>
      <c r="J71" s="304"/>
      <c r="K71" s="304"/>
      <c r="L71" s="304"/>
      <c r="M71" s="304"/>
      <c r="N71" s="304"/>
      <c r="O71" s="304"/>
      <c r="P71" s="229"/>
      <c r="Q71" s="224"/>
    </row>
    <row r="72" spans="1:17" ht="14.25" customHeight="1">
      <c r="A72" s="117">
        <v>72</v>
      </c>
      <c r="B72" s="268" t="s">
        <v>401</v>
      </c>
      <c r="C72" s="189" t="s">
        <v>286</v>
      </c>
      <c r="D72" s="189" t="s">
        <v>111</v>
      </c>
      <c r="E72" s="189" t="s">
        <v>79</v>
      </c>
      <c r="F72" s="268" t="s">
        <v>113</v>
      </c>
      <c r="G72" s="7">
        <v>4000</v>
      </c>
      <c r="H72" s="180">
        <v>28003</v>
      </c>
      <c r="I72" s="180">
        <v>28733</v>
      </c>
      <c r="P72" s="229"/>
      <c r="Q72" s="224"/>
    </row>
    <row r="73" spans="1:17" ht="14.25" customHeight="1">
      <c r="A73" s="219">
        <v>68</v>
      </c>
      <c r="B73" s="267" t="s">
        <v>144</v>
      </c>
      <c r="C73" s="241" t="s">
        <v>266</v>
      </c>
      <c r="D73" s="241" t="s">
        <v>266</v>
      </c>
      <c r="E73" s="241" t="s">
        <v>260</v>
      </c>
      <c r="F73" s="267" t="s">
        <v>145</v>
      </c>
      <c r="G73" s="185">
        <v>500</v>
      </c>
      <c r="H73" s="186">
        <v>27880</v>
      </c>
      <c r="I73" s="186">
        <v>27972</v>
      </c>
      <c r="J73" s="313">
        <f>SUM(G66:G73)</f>
        <v>61184</v>
      </c>
      <c r="K73" s="267"/>
      <c r="L73" s="313">
        <f>SUM(G66:G67)</f>
        <v>6912</v>
      </c>
      <c r="M73" s="313">
        <f>SUM(G68:G69)</f>
        <v>34544</v>
      </c>
      <c r="N73" s="313">
        <f>SUM(G70:G72)</f>
        <v>19228</v>
      </c>
      <c r="O73" s="313">
        <f>SUM(G73)</f>
        <v>500</v>
      </c>
      <c r="P73" s="229"/>
      <c r="Q73" s="224"/>
    </row>
    <row r="74" spans="1:17" ht="14.25" customHeight="1">
      <c r="A74" s="220">
        <v>76</v>
      </c>
      <c r="B74" s="270" t="s">
        <v>411</v>
      </c>
      <c r="C74" s="242" t="s">
        <v>295</v>
      </c>
      <c r="D74" s="242" t="s">
        <v>422</v>
      </c>
      <c r="E74" s="242" t="s">
        <v>437</v>
      </c>
      <c r="F74" s="296" t="s">
        <v>438</v>
      </c>
      <c r="G74" s="187">
        <v>10751</v>
      </c>
      <c r="H74" s="188">
        <v>28125</v>
      </c>
      <c r="I74" s="188">
        <v>28459</v>
      </c>
      <c r="P74" s="229"/>
      <c r="Q74" s="224"/>
    </row>
    <row r="75" spans="1:17" ht="14.25" customHeight="1">
      <c r="A75" s="117">
        <v>80</v>
      </c>
      <c r="B75" s="268" t="s">
        <v>367</v>
      </c>
      <c r="C75" s="189" t="s">
        <v>363</v>
      </c>
      <c r="D75" s="189" t="s">
        <v>424</v>
      </c>
      <c r="E75" s="189" t="s">
        <v>75</v>
      </c>
      <c r="F75" s="268" t="s">
        <v>293</v>
      </c>
      <c r="G75" s="7">
        <v>5135</v>
      </c>
      <c r="H75" s="180">
        <v>28215</v>
      </c>
      <c r="I75" s="180">
        <v>29890</v>
      </c>
      <c r="P75" s="229"/>
      <c r="Q75" s="224"/>
    </row>
    <row r="76" spans="1:17" ht="14.25" customHeight="1">
      <c r="A76" s="117">
        <v>80</v>
      </c>
      <c r="B76" s="268" t="s">
        <v>353</v>
      </c>
      <c r="C76" s="189" t="s">
        <v>330</v>
      </c>
      <c r="D76" s="189" t="s">
        <v>424</v>
      </c>
      <c r="E76" s="189" t="s">
        <v>79</v>
      </c>
      <c r="F76" s="268" t="s">
        <v>234</v>
      </c>
      <c r="G76" s="7">
        <v>25000</v>
      </c>
      <c r="H76" s="180">
        <v>28215</v>
      </c>
      <c r="I76" s="180">
        <v>29890</v>
      </c>
      <c r="P76" s="229"/>
      <c r="Q76" s="224"/>
    </row>
    <row r="77" spans="1:17" ht="14.25" customHeight="1">
      <c r="A77" s="117">
        <v>75</v>
      </c>
      <c r="B77" s="268" t="s">
        <v>288</v>
      </c>
      <c r="C77" s="189" t="s">
        <v>286</v>
      </c>
      <c r="D77" s="189" t="s">
        <v>166</v>
      </c>
      <c r="E77" s="189" t="s">
        <v>260</v>
      </c>
      <c r="F77" s="268" t="s">
        <v>303</v>
      </c>
      <c r="G77" s="7">
        <v>26769</v>
      </c>
      <c r="H77" s="180">
        <v>28125</v>
      </c>
      <c r="I77" s="180">
        <v>28459</v>
      </c>
      <c r="P77" s="229"/>
      <c r="Q77" s="224"/>
    </row>
    <row r="78" spans="1:17" ht="14.25" customHeight="1">
      <c r="A78" s="117">
        <v>73</v>
      </c>
      <c r="B78" s="268" t="s">
        <v>317</v>
      </c>
      <c r="C78" s="189" t="s">
        <v>286</v>
      </c>
      <c r="D78" s="189" t="s">
        <v>166</v>
      </c>
      <c r="E78" s="189" t="s">
        <v>260</v>
      </c>
      <c r="F78" s="268" t="s">
        <v>212</v>
      </c>
      <c r="G78" s="7">
        <v>8200</v>
      </c>
      <c r="H78" s="180">
        <v>28368</v>
      </c>
      <c r="I78" s="180">
        <v>29098</v>
      </c>
      <c r="P78" s="229"/>
      <c r="Q78" s="224"/>
    </row>
    <row r="79" spans="1:17" ht="14.25" customHeight="1">
      <c r="A79" s="117">
        <v>77</v>
      </c>
      <c r="B79" s="268" t="s">
        <v>147</v>
      </c>
      <c r="C79" s="189" t="s">
        <v>332</v>
      </c>
      <c r="D79" s="189" t="s">
        <v>266</v>
      </c>
      <c r="E79" s="189" t="s">
        <v>260</v>
      </c>
      <c r="F79" s="268" t="s">
        <v>381</v>
      </c>
      <c r="G79" s="7">
        <v>2387</v>
      </c>
      <c r="H79" s="180">
        <v>28125</v>
      </c>
      <c r="I79" s="180">
        <v>28459</v>
      </c>
      <c r="P79" s="229"/>
      <c r="Q79" s="224"/>
    </row>
    <row r="80" spans="1:17" ht="14.25" customHeight="1">
      <c r="A80" s="219">
        <v>79</v>
      </c>
      <c r="B80" s="267" t="s">
        <v>382</v>
      </c>
      <c r="C80" s="241" t="s">
        <v>266</v>
      </c>
      <c r="D80" s="241" t="s">
        <v>266</v>
      </c>
      <c r="E80" s="241" t="s">
        <v>260</v>
      </c>
      <c r="F80" s="267" t="s">
        <v>145</v>
      </c>
      <c r="G80" s="185">
        <v>27375</v>
      </c>
      <c r="H80" s="186">
        <v>28337</v>
      </c>
      <c r="I80" s="186">
        <v>28521</v>
      </c>
      <c r="J80" s="313">
        <f>SUM(G74:G80)</f>
        <v>105617</v>
      </c>
      <c r="K80" s="313">
        <f>SUM(G74)</f>
        <v>10751</v>
      </c>
      <c r="L80" s="313">
        <f>SUM(G75:G76)</f>
        <v>30135</v>
      </c>
      <c r="M80" s="313">
        <f>SUM(G77:G78)</f>
        <v>34969</v>
      </c>
      <c r="N80" s="313"/>
      <c r="O80" s="313">
        <f>SUM(G79:G80)</f>
        <v>29762</v>
      </c>
      <c r="P80" s="229"/>
      <c r="Q80" s="224"/>
    </row>
    <row r="81" spans="1:17" ht="14.25" customHeight="1">
      <c r="A81" s="220">
        <v>84</v>
      </c>
      <c r="B81" s="270" t="s">
        <v>412</v>
      </c>
      <c r="C81" s="242" t="s">
        <v>424</v>
      </c>
      <c r="D81" s="242" t="s">
        <v>424</v>
      </c>
      <c r="E81" s="242" t="s">
        <v>260</v>
      </c>
      <c r="F81" s="296" t="s">
        <v>122</v>
      </c>
      <c r="G81" s="187">
        <v>3124</v>
      </c>
      <c r="H81" s="188">
        <v>28549</v>
      </c>
      <c r="I81" s="188">
        <v>28733</v>
      </c>
      <c r="P81" s="229"/>
      <c r="Q81" s="224"/>
    </row>
    <row r="82" spans="1:17" ht="14.25" customHeight="1">
      <c r="A82" s="117">
        <v>85</v>
      </c>
      <c r="B82" s="268" t="s">
        <v>354</v>
      </c>
      <c r="C82" s="189" t="s">
        <v>363</v>
      </c>
      <c r="D82" s="189" t="s">
        <v>424</v>
      </c>
      <c r="E82" s="189" t="s">
        <v>79</v>
      </c>
      <c r="F82" s="268" t="s">
        <v>355</v>
      </c>
      <c r="G82" s="7">
        <v>7100</v>
      </c>
      <c r="H82" s="180">
        <v>28763</v>
      </c>
      <c r="I82" s="180">
        <v>29036</v>
      </c>
      <c r="P82" s="229"/>
      <c r="Q82" s="224"/>
    </row>
    <row r="83" spans="1:17" ht="14.25" customHeight="1">
      <c r="A83" s="117">
        <v>81</v>
      </c>
      <c r="B83" s="268" t="s">
        <v>383</v>
      </c>
      <c r="C83" s="189" t="s">
        <v>266</v>
      </c>
      <c r="D83" s="189" t="s">
        <v>266</v>
      </c>
      <c r="E83" s="189" t="s">
        <v>260</v>
      </c>
      <c r="F83" s="268" t="s">
        <v>149</v>
      </c>
      <c r="G83" s="7">
        <v>10496</v>
      </c>
      <c r="H83" s="180">
        <v>28490</v>
      </c>
      <c r="I83" s="180">
        <v>28702</v>
      </c>
      <c r="P83" s="229"/>
      <c r="Q83" s="224"/>
    </row>
    <row r="84" spans="1:17" ht="14.25" customHeight="1">
      <c r="A84" s="117">
        <v>83</v>
      </c>
      <c r="B84" s="268" t="s">
        <v>405</v>
      </c>
      <c r="C84" s="189" t="s">
        <v>266</v>
      </c>
      <c r="D84" s="189" t="s">
        <v>266</v>
      </c>
      <c r="E84" s="189" t="s">
        <v>403</v>
      </c>
      <c r="F84" s="268" t="s">
        <v>384</v>
      </c>
      <c r="G84" s="7">
        <v>35000</v>
      </c>
      <c r="H84" s="180">
        <v>28549</v>
      </c>
      <c r="I84" s="180">
        <v>28733</v>
      </c>
      <c r="P84" s="229"/>
      <c r="Q84" s="224"/>
    </row>
    <row r="85" spans="1:17" ht="14.25" customHeight="1">
      <c r="A85" s="219">
        <v>82</v>
      </c>
      <c r="B85" s="267" t="s">
        <v>385</v>
      </c>
      <c r="C85" s="241" t="s">
        <v>266</v>
      </c>
      <c r="D85" s="241" t="s">
        <v>266</v>
      </c>
      <c r="E85" s="241" t="s">
        <v>260</v>
      </c>
      <c r="F85" s="267" t="s">
        <v>271</v>
      </c>
      <c r="G85" s="185">
        <v>16446</v>
      </c>
      <c r="H85" s="186">
        <v>28794</v>
      </c>
      <c r="I85" s="186">
        <v>28914</v>
      </c>
      <c r="J85" s="313">
        <f>SUM(G81:G85)</f>
        <v>72166</v>
      </c>
      <c r="K85" s="313"/>
      <c r="L85" s="313">
        <f>SUM(G81:G82)</f>
        <v>10224</v>
      </c>
      <c r="M85" s="313"/>
      <c r="N85" s="313"/>
      <c r="O85" s="313">
        <f>SUM(G83:G85)</f>
        <v>61942</v>
      </c>
      <c r="P85" s="229"/>
      <c r="Q85" s="224"/>
    </row>
    <row r="86" spans="1:17" ht="14.25" customHeight="1">
      <c r="A86" s="220">
        <v>91</v>
      </c>
      <c r="B86" s="270" t="s">
        <v>319</v>
      </c>
      <c r="C86" s="242" t="s">
        <v>286</v>
      </c>
      <c r="D86" s="242" t="s">
        <v>166</v>
      </c>
      <c r="E86" s="242" t="s">
        <v>260</v>
      </c>
      <c r="F86" s="270" t="s">
        <v>212</v>
      </c>
      <c r="G86" s="187">
        <v>189970</v>
      </c>
      <c r="H86" s="188">
        <v>29006</v>
      </c>
      <c r="I86" s="188">
        <v>30132</v>
      </c>
      <c r="P86" s="229"/>
      <c r="Q86" s="224"/>
    </row>
    <row r="87" spans="1:17" ht="14.25" customHeight="1">
      <c r="A87" s="117">
        <v>86</v>
      </c>
      <c r="B87" s="268" t="s">
        <v>10</v>
      </c>
      <c r="C87" s="189" t="s">
        <v>286</v>
      </c>
      <c r="D87" s="189" t="s">
        <v>111</v>
      </c>
      <c r="E87" s="189" t="s">
        <v>258</v>
      </c>
      <c r="F87" s="268" t="s">
        <v>380</v>
      </c>
      <c r="G87" s="7">
        <v>52477</v>
      </c>
      <c r="H87" s="180">
        <v>28945</v>
      </c>
      <c r="I87" s="180">
        <v>29159</v>
      </c>
      <c r="P87" s="229"/>
      <c r="Q87" s="224"/>
    </row>
    <row r="88" spans="1:17" ht="14.25" customHeight="1">
      <c r="A88" s="117">
        <v>88</v>
      </c>
      <c r="B88" s="268" t="s">
        <v>11</v>
      </c>
      <c r="C88" s="189" t="s">
        <v>286</v>
      </c>
      <c r="D88" s="189" t="s">
        <v>111</v>
      </c>
      <c r="E88" s="189" t="s">
        <v>79</v>
      </c>
      <c r="F88" s="268" t="s">
        <v>105</v>
      </c>
      <c r="G88" s="7">
        <v>7000</v>
      </c>
      <c r="H88" s="180">
        <v>28975</v>
      </c>
      <c r="I88" s="180">
        <v>29005</v>
      </c>
      <c r="P88" s="229"/>
      <c r="Q88" s="224"/>
    </row>
    <row r="89" spans="1:17" ht="14.25" customHeight="1">
      <c r="A89" s="117">
        <v>89</v>
      </c>
      <c r="B89" s="268" t="s">
        <v>13</v>
      </c>
      <c r="C89" s="189" t="s">
        <v>286</v>
      </c>
      <c r="D89" s="189" t="s">
        <v>111</v>
      </c>
      <c r="E89" s="189" t="s">
        <v>86</v>
      </c>
      <c r="F89" s="268" t="s">
        <v>105</v>
      </c>
      <c r="G89" s="7">
        <v>49450</v>
      </c>
      <c r="H89" s="180">
        <v>29006</v>
      </c>
      <c r="I89" s="180">
        <v>31563</v>
      </c>
      <c r="P89" s="229"/>
      <c r="Q89" s="224"/>
    </row>
    <row r="90" spans="1:17" ht="14.25" customHeight="1">
      <c r="A90" s="219">
        <v>90</v>
      </c>
      <c r="B90" s="267" t="s">
        <v>15</v>
      </c>
      <c r="C90" s="241" t="s">
        <v>286</v>
      </c>
      <c r="D90" s="241" t="s">
        <v>111</v>
      </c>
      <c r="E90" s="241" t="s">
        <v>79</v>
      </c>
      <c r="F90" s="267" t="s">
        <v>16</v>
      </c>
      <c r="G90" s="185">
        <v>155320</v>
      </c>
      <c r="H90" s="186">
        <v>29064</v>
      </c>
      <c r="I90" s="186">
        <v>29524</v>
      </c>
      <c r="J90" s="313">
        <f>SUM(G86:G90)</f>
        <v>454217</v>
      </c>
      <c r="K90" s="313"/>
      <c r="L90" s="313"/>
      <c r="M90" s="313">
        <f>SUM(G86)</f>
        <v>189970</v>
      </c>
      <c r="N90" s="313">
        <f>SUM(G87:G90)</f>
        <v>264247</v>
      </c>
      <c r="O90" s="313"/>
      <c r="P90" s="229"/>
      <c r="Q90" s="224"/>
    </row>
    <row r="91" spans="1:17" ht="14.25" customHeight="1">
      <c r="A91" s="220">
        <v>92</v>
      </c>
      <c r="B91" s="270" t="s">
        <v>356</v>
      </c>
      <c r="C91" s="242" t="s">
        <v>330</v>
      </c>
      <c r="D91" s="242" t="s">
        <v>424</v>
      </c>
      <c r="E91" s="242" t="s">
        <v>260</v>
      </c>
      <c r="F91" s="270" t="s">
        <v>357</v>
      </c>
      <c r="G91" s="187">
        <v>15750</v>
      </c>
      <c r="H91" s="188">
        <v>29433</v>
      </c>
      <c r="I91" s="188">
        <v>30224</v>
      </c>
      <c r="P91" s="229"/>
      <c r="Q91" s="224"/>
    </row>
    <row r="92" spans="1:17" ht="14.25" customHeight="1">
      <c r="A92" s="117">
        <v>93</v>
      </c>
      <c r="B92" s="268" t="s">
        <v>519</v>
      </c>
      <c r="C92" s="189" t="s">
        <v>333</v>
      </c>
      <c r="D92" s="189" t="s">
        <v>424</v>
      </c>
      <c r="E92" s="189" t="s">
        <v>260</v>
      </c>
      <c r="F92" s="295" t="s">
        <v>439</v>
      </c>
      <c r="G92" s="7">
        <v>26000</v>
      </c>
      <c r="H92" s="180">
        <v>29433</v>
      </c>
      <c r="I92" s="180">
        <v>29798</v>
      </c>
      <c r="P92" s="229"/>
      <c r="Q92" s="224"/>
    </row>
    <row r="93" spans="1:17" ht="14.25" customHeight="1">
      <c r="A93" s="117">
        <v>95</v>
      </c>
      <c r="B93" s="268" t="s">
        <v>321</v>
      </c>
      <c r="C93" s="189" t="s">
        <v>286</v>
      </c>
      <c r="D93" s="189" t="s">
        <v>166</v>
      </c>
      <c r="E93" s="189" t="s">
        <v>260</v>
      </c>
      <c r="F93" s="268" t="s">
        <v>212</v>
      </c>
      <c r="G93" s="7">
        <v>140000</v>
      </c>
      <c r="H93" s="180">
        <v>29372</v>
      </c>
      <c r="I93" s="180">
        <v>30497</v>
      </c>
      <c r="P93" s="229"/>
      <c r="Q93" s="224"/>
    </row>
    <row r="94" spans="1:17" ht="14.25" customHeight="1">
      <c r="A94" s="219">
        <v>94</v>
      </c>
      <c r="B94" s="267" t="s">
        <v>37</v>
      </c>
      <c r="C94" s="241" t="s">
        <v>266</v>
      </c>
      <c r="D94" s="241" t="s">
        <v>266</v>
      </c>
      <c r="E94" s="241" t="s">
        <v>260</v>
      </c>
      <c r="F94" s="267" t="s">
        <v>175</v>
      </c>
      <c r="G94" s="185">
        <v>50807</v>
      </c>
      <c r="H94" s="186">
        <v>29433</v>
      </c>
      <c r="I94" s="186">
        <v>29525</v>
      </c>
      <c r="J94" s="313">
        <f>SUM(G91:G94)</f>
        <v>232557</v>
      </c>
      <c r="K94" s="313"/>
      <c r="L94" s="313">
        <f>SUM(G91:G92)</f>
        <v>41750</v>
      </c>
      <c r="M94" s="313">
        <f>SUM(G93)</f>
        <v>140000</v>
      </c>
      <c r="N94" s="313">
        <f>SUM(G94)</f>
        <v>50807</v>
      </c>
      <c r="O94" s="267"/>
      <c r="P94" s="229"/>
      <c r="Q94" s="224"/>
    </row>
    <row r="95" spans="1:17" ht="14.25" customHeight="1">
      <c r="A95" s="220">
        <v>98</v>
      </c>
      <c r="B95" s="270" t="s">
        <v>294</v>
      </c>
      <c r="C95" s="242" t="s">
        <v>295</v>
      </c>
      <c r="D95" s="242" t="s">
        <v>422</v>
      </c>
      <c r="E95" s="242" t="s">
        <v>76</v>
      </c>
      <c r="F95" s="270" t="s">
        <v>296</v>
      </c>
      <c r="G95" s="187">
        <v>3500</v>
      </c>
      <c r="H95" s="188">
        <v>29829</v>
      </c>
      <c r="I95" s="188">
        <v>30255</v>
      </c>
      <c r="P95" s="229"/>
      <c r="Q95" s="224"/>
    </row>
    <row r="96" spans="1:17" ht="14.25" customHeight="1">
      <c r="A96" s="117">
        <v>105</v>
      </c>
      <c r="B96" s="268" t="s">
        <v>227</v>
      </c>
      <c r="C96" s="189" t="s">
        <v>423</v>
      </c>
      <c r="D96" s="189" t="s">
        <v>422</v>
      </c>
      <c r="E96" s="189" t="s">
        <v>76</v>
      </c>
      <c r="F96" s="268" t="s">
        <v>375</v>
      </c>
      <c r="G96" s="7">
        <v>56000</v>
      </c>
      <c r="H96" s="180">
        <v>29859</v>
      </c>
      <c r="I96" s="180">
        <v>29951</v>
      </c>
      <c r="P96" s="229"/>
      <c r="Q96" s="224"/>
    </row>
    <row r="97" spans="1:17">
      <c r="A97" s="117">
        <v>97</v>
      </c>
      <c r="B97" s="268" t="s">
        <v>358</v>
      </c>
      <c r="C97" s="189" t="s">
        <v>330</v>
      </c>
      <c r="D97" s="189" t="s">
        <v>424</v>
      </c>
      <c r="E97" s="189" t="s">
        <v>261</v>
      </c>
      <c r="F97" s="268" t="s">
        <v>357</v>
      </c>
      <c r="G97" s="7">
        <v>5500</v>
      </c>
      <c r="H97" s="180">
        <v>29645</v>
      </c>
      <c r="I97" s="180">
        <v>29829</v>
      </c>
      <c r="P97" s="229"/>
      <c r="Q97" s="224"/>
    </row>
    <row r="98" spans="1:17" ht="14.25" customHeight="1">
      <c r="A98" s="117">
        <v>101</v>
      </c>
      <c r="B98" s="268" t="s">
        <v>359</v>
      </c>
      <c r="C98" s="189" t="s">
        <v>333</v>
      </c>
      <c r="D98" s="189" t="s">
        <v>424</v>
      </c>
      <c r="E98" s="189" t="s">
        <v>260</v>
      </c>
      <c r="F98" s="268" t="s">
        <v>360</v>
      </c>
      <c r="G98" s="7">
        <v>69000</v>
      </c>
      <c r="H98" s="180">
        <v>29645</v>
      </c>
      <c r="I98" s="180">
        <v>29829</v>
      </c>
      <c r="P98" s="229"/>
      <c r="Q98" s="224"/>
    </row>
    <row r="99" spans="1:17" ht="14.25" customHeight="1">
      <c r="A99" s="117">
        <v>99</v>
      </c>
      <c r="B99" s="268" t="s">
        <v>240</v>
      </c>
      <c r="C99" s="189" t="s">
        <v>447</v>
      </c>
      <c r="D99" s="189" t="s">
        <v>424</v>
      </c>
      <c r="E99" s="189" t="s">
        <v>79</v>
      </c>
      <c r="F99" s="268" t="s">
        <v>241</v>
      </c>
      <c r="G99" s="7">
        <v>7500</v>
      </c>
      <c r="H99" s="180">
        <v>29676</v>
      </c>
      <c r="I99" s="180">
        <v>29920</v>
      </c>
      <c r="P99" s="229"/>
      <c r="Q99" s="224"/>
    </row>
    <row r="100" spans="1:17" ht="14.25" customHeight="1">
      <c r="A100" s="117">
        <v>102</v>
      </c>
      <c r="B100" s="268" t="s">
        <v>308</v>
      </c>
      <c r="C100" s="189" t="s">
        <v>286</v>
      </c>
      <c r="D100" s="189" t="s">
        <v>166</v>
      </c>
      <c r="E100" s="189" t="s">
        <v>404</v>
      </c>
      <c r="F100" s="268" t="s">
        <v>322</v>
      </c>
      <c r="G100" s="7">
        <v>7500</v>
      </c>
      <c r="H100" s="180">
        <v>29617</v>
      </c>
      <c r="I100" s="180">
        <v>29829</v>
      </c>
      <c r="P100" s="229"/>
      <c r="Q100" s="224"/>
    </row>
    <row r="101" spans="1:17" ht="14.25" customHeight="1">
      <c r="A101" s="117">
        <v>103</v>
      </c>
      <c r="B101" s="268" t="s">
        <v>324</v>
      </c>
      <c r="C101" s="189" t="s">
        <v>286</v>
      </c>
      <c r="D101" s="189" t="s">
        <v>166</v>
      </c>
      <c r="E101" s="189" t="s">
        <v>260</v>
      </c>
      <c r="F101" s="268" t="s">
        <v>180</v>
      </c>
      <c r="G101" s="7">
        <v>132000</v>
      </c>
      <c r="H101" s="180">
        <v>29737</v>
      </c>
      <c r="I101" s="180">
        <v>30863</v>
      </c>
      <c r="P101" s="229"/>
      <c r="Q101" s="224"/>
    </row>
    <row r="102" spans="1:17" ht="14.25" customHeight="1">
      <c r="A102" s="117">
        <v>46</v>
      </c>
      <c r="B102" s="268" t="s">
        <v>99</v>
      </c>
      <c r="C102" s="189" t="s">
        <v>286</v>
      </c>
      <c r="D102" s="189" t="s">
        <v>111</v>
      </c>
      <c r="E102" s="189" t="s">
        <v>87</v>
      </c>
      <c r="F102" s="268" t="s">
        <v>16</v>
      </c>
      <c r="G102" s="7">
        <v>3678</v>
      </c>
      <c r="H102" s="180">
        <v>29586</v>
      </c>
      <c r="I102" s="180">
        <v>29616</v>
      </c>
      <c r="P102" s="229"/>
      <c r="Q102" s="224"/>
    </row>
    <row r="103" spans="1:17" ht="14.25" customHeight="1">
      <c r="A103" s="117">
        <v>96</v>
      </c>
      <c r="B103" s="268" t="s">
        <v>101</v>
      </c>
      <c r="C103" s="189" t="s">
        <v>286</v>
      </c>
      <c r="D103" s="189" t="s">
        <v>111</v>
      </c>
      <c r="E103" s="189" t="s">
        <v>79</v>
      </c>
      <c r="F103" s="268" t="s">
        <v>16</v>
      </c>
      <c r="G103" s="7">
        <v>55944</v>
      </c>
      <c r="H103" s="180">
        <v>29659</v>
      </c>
      <c r="I103" s="180">
        <v>29736</v>
      </c>
      <c r="P103" s="229"/>
      <c r="Q103" s="224"/>
    </row>
    <row r="104" spans="1:17" ht="14.25" customHeight="1">
      <c r="A104" s="117">
        <v>106</v>
      </c>
      <c r="B104" s="268" t="s">
        <v>216</v>
      </c>
      <c r="C104" s="189" t="s">
        <v>286</v>
      </c>
      <c r="D104" s="189" t="s">
        <v>111</v>
      </c>
      <c r="E104" s="189" t="s">
        <v>75</v>
      </c>
      <c r="F104" s="268" t="s">
        <v>16</v>
      </c>
      <c r="G104" s="7">
        <v>21000</v>
      </c>
      <c r="H104" s="180">
        <v>29840</v>
      </c>
      <c r="I104" s="180">
        <v>30346</v>
      </c>
      <c r="P104" s="229"/>
      <c r="Q104" s="224"/>
    </row>
    <row r="105" spans="1:17" ht="14.25" customHeight="1">
      <c r="A105" s="117">
        <v>100</v>
      </c>
      <c r="B105" s="268" t="s">
        <v>39</v>
      </c>
      <c r="C105" s="189" t="s">
        <v>266</v>
      </c>
      <c r="D105" s="189" t="s">
        <v>266</v>
      </c>
      <c r="E105" s="189" t="s">
        <v>260</v>
      </c>
      <c r="F105" s="268" t="s">
        <v>40</v>
      </c>
      <c r="G105" s="7">
        <v>9965</v>
      </c>
      <c r="H105" s="180">
        <v>29676</v>
      </c>
      <c r="I105" s="180">
        <v>30131</v>
      </c>
      <c r="P105" s="229"/>
      <c r="Q105" s="224"/>
    </row>
    <row r="106" spans="1:17" ht="14.25" customHeight="1">
      <c r="A106" s="219">
        <v>107</v>
      </c>
      <c r="B106" s="267" t="s">
        <v>42</v>
      </c>
      <c r="C106" s="241" t="s">
        <v>266</v>
      </c>
      <c r="D106" s="241" t="s">
        <v>266</v>
      </c>
      <c r="E106" s="241" t="s">
        <v>260</v>
      </c>
      <c r="F106" s="267" t="s">
        <v>175</v>
      </c>
      <c r="G106" s="185">
        <v>24200</v>
      </c>
      <c r="H106" s="186">
        <v>29859</v>
      </c>
      <c r="I106" s="186">
        <v>29951</v>
      </c>
      <c r="J106" s="313">
        <f>SUM(G95:G106)</f>
        <v>395787</v>
      </c>
      <c r="K106" s="313">
        <f>SUM(G95:G96)</f>
        <v>59500</v>
      </c>
      <c r="L106" s="313">
        <f>SUM(G97:G99)</f>
        <v>82000</v>
      </c>
      <c r="M106" s="313">
        <f>SUM(G100:G101)</f>
        <v>139500</v>
      </c>
      <c r="N106" s="313">
        <f>SUM(G102:G104)</f>
        <v>80622</v>
      </c>
      <c r="O106" s="313">
        <f>SUM(G105:G106)</f>
        <v>34165</v>
      </c>
      <c r="P106" s="229"/>
      <c r="Q106" s="224"/>
    </row>
    <row r="107" spans="1:17" ht="14.25" customHeight="1">
      <c r="A107" s="117">
        <v>108</v>
      </c>
      <c r="B107" s="266" t="s">
        <v>229</v>
      </c>
      <c r="C107" s="93" t="s">
        <v>423</v>
      </c>
      <c r="D107" s="93" t="s">
        <v>422</v>
      </c>
      <c r="E107" s="93" t="s">
        <v>76</v>
      </c>
      <c r="F107" s="266" t="s">
        <v>375</v>
      </c>
      <c r="G107" s="3">
        <v>90400</v>
      </c>
      <c r="H107" s="179">
        <v>29982</v>
      </c>
      <c r="I107" s="179">
        <v>30102</v>
      </c>
      <c r="P107" s="229"/>
      <c r="Q107" s="224"/>
    </row>
    <row r="108" spans="1:17">
      <c r="A108" s="117">
        <v>110</v>
      </c>
      <c r="B108" s="266" t="s">
        <v>368</v>
      </c>
      <c r="C108" s="93" t="s">
        <v>330</v>
      </c>
      <c r="D108" s="93" t="s">
        <v>424</v>
      </c>
      <c r="E108" s="93" t="s">
        <v>79</v>
      </c>
      <c r="F108" s="266" t="s">
        <v>234</v>
      </c>
      <c r="G108" s="3">
        <v>75000</v>
      </c>
      <c r="H108" s="179">
        <v>30132</v>
      </c>
      <c r="I108" s="179">
        <v>31746</v>
      </c>
      <c r="P108" s="229"/>
      <c r="Q108" s="224"/>
    </row>
    <row r="109" spans="1:17">
      <c r="A109" s="117">
        <v>109</v>
      </c>
      <c r="B109" s="266" t="s">
        <v>242</v>
      </c>
      <c r="C109" s="93" t="s">
        <v>330</v>
      </c>
      <c r="D109" s="93" t="s">
        <v>424</v>
      </c>
      <c r="E109" s="93" t="s">
        <v>258</v>
      </c>
      <c r="F109" s="266" t="s">
        <v>243</v>
      </c>
      <c r="G109" s="3">
        <v>3150</v>
      </c>
      <c r="H109" s="179">
        <v>30163</v>
      </c>
      <c r="I109" s="179">
        <v>31777</v>
      </c>
      <c r="P109" s="229"/>
      <c r="Q109" s="224"/>
    </row>
    <row r="110" spans="1:17" ht="14.25" customHeight="1">
      <c r="A110" s="117">
        <v>109</v>
      </c>
      <c r="B110" s="266" t="s">
        <v>242</v>
      </c>
      <c r="C110" s="93" t="s">
        <v>332</v>
      </c>
      <c r="D110" s="93" t="s">
        <v>424</v>
      </c>
      <c r="E110" s="93" t="s">
        <v>258</v>
      </c>
      <c r="F110" s="266" t="s">
        <v>262</v>
      </c>
      <c r="G110" s="3">
        <v>10000</v>
      </c>
      <c r="H110" s="179">
        <v>30163</v>
      </c>
      <c r="I110" s="179">
        <v>31777</v>
      </c>
      <c r="P110" s="229"/>
      <c r="Q110" s="224"/>
    </row>
    <row r="111" spans="1:17" ht="14.25" customHeight="1">
      <c r="A111" s="117">
        <v>110</v>
      </c>
      <c r="B111" s="266" t="s">
        <v>368</v>
      </c>
      <c r="C111" s="93" t="s">
        <v>363</v>
      </c>
      <c r="D111" s="93" t="s">
        <v>424</v>
      </c>
      <c r="E111" s="93" t="s">
        <v>79</v>
      </c>
      <c r="F111" s="266" t="s">
        <v>244</v>
      </c>
      <c r="G111" s="3">
        <v>109925</v>
      </c>
      <c r="H111" s="179">
        <v>30255</v>
      </c>
      <c r="I111" s="179">
        <v>31532</v>
      </c>
      <c r="P111" s="229"/>
      <c r="Q111" s="224"/>
    </row>
    <row r="112" spans="1:17" ht="14.25" customHeight="1">
      <c r="A112" s="219">
        <v>109</v>
      </c>
      <c r="B112" s="267" t="s">
        <v>228</v>
      </c>
      <c r="C112" s="241" t="s">
        <v>286</v>
      </c>
      <c r="D112" s="241" t="s">
        <v>111</v>
      </c>
      <c r="E112" s="241" t="s">
        <v>86</v>
      </c>
      <c r="F112" s="267" t="s">
        <v>379</v>
      </c>
      <c r="G112" s="185">
        <v>5000</v>
      </c>
      <c r="H112" s="186">
        <v>29951</v>
      </c>
      <c r="I112" s="186">
        <v>30055</v>
      </c>
      <c r="J112" s="313">
        <f>SUM(G107:G112)</f>
        <v>293475</v>
      </c>
      <c r="K112" s="313">
        <f>SUM(G107)</f>
        <v>90400</v>
      </c>
      <c r="L112" s="313">
        <f>SUM(G108:G111)</f>
        <v>198075</v>
      </c>
      <c r="M112" s="313"/>
      <c r="N112" s="313">
        <f>SUM(G112)</f>
        <v>5000</v>
      </c>
      <c r="O112" s="313"/>
      <c r="P112" s="229"/>
      <c r="Q112" s="224"/>
    </row>
    <row r="113" spans="1:17" ht="14.25" customHeight="1">
      <c r="A113" s="220">
        <v>115</v>
      </c>
      <c r="B113" s="270" t="s">
        <v>297</v>
      </c>
      <c r="C113" s="242" t="s">
        <v>72</v>
      </c>
      <c r="D113" s="242" t="s">
        <v>422</v>
      </c>
      <c r="E113" s="242" t="s">
        <v>77</v>
      </c>
      <c r="F113" s="270" t="s">
        <v>254</v>
      </c>
      <c r="G113" s="187">
        <v>9000</v>
      </c>
      <c r="H113" s="188">
        <v>30559</v>
      </c>
      <c r="I113" s="188">
        <v>30741</v>
      </c>
      <c r="P113" s="229"/>
      <c r="Q113" s="224"/>
    </row>
    <row r="114" spans="1:17" ht="14.25" customHeight="1">
      <c r="A114" s="117">
        <v>111</v>
      </c>
      <c r="B114" s="268" t="s">
        <v>245</v>
      </c>
      <c r="C114" s="189" t="s">
        <v>330</v>
      </c>
      <c r="D114" s="189" t="s">
        <v>424</v>
      </c>
      <c r="E114" s="189" t="s">
        <v>79</v>
      </c>
      <c r="F114" s="268" t="s">
        <v>246</v>
      </c>
      <c r="G114" s="7">
        <v>15000</v>
      </c>
      <c r="H114" s="180">
        <v>30316</v>
      </c>
      <c r="I114" s="180" t="s">
        <v>264</v>
      </c>
      <c r="P114" s="229"/>
      <c r="Q114" s="224"/>
    </row>
    <row r="115" spans="1:17" ht="14.25" customHeight="1">
      <c r="A115" s="117">
        <v>112</v>
      </c>
      <c r="B115" s="268" t="s">
        <v>98</v>
      </c>
      <c r="C115" s="189" t="s">
        <v>286</v>
      </c>
      <c r="D115" s="189" t="s">
        <v>111</v>
      </c>
      <c r="E115" s="189" t="s">
        <v>79</v>
      </c>
      <c r="F115" s="268" t="s">
        <v>16</v>
      </c>
      <c r="G115" s="7">
        <v>487920</v>
      </c>
      <c r="H115" s="180">
        <v>30406</v>
      </c>
      <c r="I115" s="180">
        <v>31655</v>
      </c>
      <c r="P115" s="229"/>
      <c r="Q115" s="224"/>
    </row>
    <row r="116" spans="1:17" ht="14.25" customHeight="1">
      <c r="A116" s="117">
        <v>113</v>
      </c>
      <c r="B116" s="268" t="s">
        <v>177</v>
      </c>
      <c r="C116" s="189" t="s">
        <v>266</v>
      </c>
      <c r="D116" s="189" t="s">
        <v>266</v>
      </c>
      <c r="E116" s="189" t="s">
        <v>260</v>
      </c>
      <c r="F116" s="268" t="s">
        <v>175</v>
      </c>
      <c r="G116" s="7">
        <v>6000</v>
      </c>
      <c r="H116" s="180">
        <v>30375</v>
      </c>
      <c r="I116" s="180">
        <v>30405</v>
      </c>
      <c r="P116" s="229"/>
      <c r="Q116" s="224"/>
    </row>
    <row r="117" spans="1:17" ht="14.25" customHeight="1">
      <c r="A117" s="117">
        <v>114</v>
      </c>
      <c r="B117" s="268" t="s">
        <v>298</v>
      </c>
      <c r="C117" s="189" t="s">
        <v>266</v>
      </c>
      <c r="D117" s="189" t="s">
        <v>266</v>
      </c>
      <c r="E117" s="189" t="s">
        <v>260</v>
      </c>
      <c r="F117" s="268" t="s">
        <v>175</v>
      </c>
      <c r="G117" s="7">
        <v>617.4</v>
      </c>
      <c r="H117" s="180">
        <v>30406</v>
      </c>
      <c r="I117" s="180">
        <v>30435</v>
      </c>
      <c r="P117" s="229"/>
      <c r="Q117" s="224"/>
    </row>
    <row r="118" spans="1:17" ht="14.25" customHeight="1">
      <c r="A118" s="117">
        <v>114</v>
      </c>
      <c r="B118" s="268" t="s">
        <v>300</v>
      </c>
      <c r="C118" s="189" t="s">
        <v>266</v>
      </c>
      <c r="D118" s="189" t="s">
        <v>266</v>
      </c>
      <c r="E118" s="189" t="s">
        <v>260</v>
      </c>
      <c r="F118" s="268" t="s">
        <v>175</v>
      </c>
      <c r="G118" s="7">
        <v>10000</v>
      </c>
      <c r="H118" s="180">
        <v>30436</v>
      </c>
      <c r="I118" s="180">
        <v>30467</v>
      </c>
      <c r="P118" s="229"/>
      <c r="Q118" s="224"/>
    </row>
    <row r="119" spans="1:17" ht="14.25" customHeight="1">
      <c r="A119" s="117">
        <v>116</v>
      </c>
      <c r="B119" s="268" t="s">
        <v>309</v>
      </c>
      <c r="C119" s="189" t="s">
        <v>266</v>
      </c>
      <c r="D119" s="189" t="s">
        <v>266</v>
      </c>
      <c r="E119" s="189" t="s">
        <v>260</v>
      </c>
      <c r="F119" s="268" t="s">
        <v>302</v>
      </c>
      <c r="G119" s="7">
        <v>41000</v>
      </c>
      <c r="H119" s="180">
        <v>30467</v>
      </c>
      <c r="I119" s="180">
        <v>30589</v>
      </c>
      <c r="P119" s="229"/>
      <c r="Q119" s="224"/>
    </row>
    <row r="120" spans="1:17" ht="14.25" customHeight="1">
      <c r="A120" s="219">
        <v>117</v>
      </c>
      <c r="B120" s="267" t="s">
        <v>62</v>
      </c>
      <c r="C120" s="241" t="s">
        <v>266</v>
      </c>
      <c r="D120" s="241" t="s">
        <v>266</v>
      </c>
      <c r="E120" s="241" t="s">
        <v>260</v>
      </c>
      <c r="F120" s="267" t="s">
        <v>175</v>
      </c>
      <c r="G120" s="185">
        <v>43400</v>
      </c>
      <c r="H120" s="186">
        <v>30467</v>
      </c>
      <c r="I120" s="186">
        <v>31624</v>
      </c>
      <c r="J120" s="303">
        <f>SUM(G113:G120)</f>
        <v>612937.4</v>
      </c>
      <c r="K120" s="303">
        <f>SUM(G113)</f>
        <v>9000</v>
      </c>
      <c r="L120" s="303">
        <f>SUM(G114)</f>
        <v>15000</v>
      </c>
      <c r="M120" s="303"/>
      <c r="N120" s="303">
        <f>SUM(G115)</f>
        <v>487920</v>
      </c>
      <c r="O120" s="303">
        <f>SUM(G116:G120)</f>
        <v>101017.4</v>
      </c>
      <c r="P120" s="229"/>
      <c r="Q120" s="224"/>
    </row>
    <row r="121" spans="1:17" ht="14.25" customHeight="1">
      <c r="A121" s="221">
        <v>113</v>
      </c>
      <c r="B121" s="271" t="s">
        <v>189</v>
      </c>
      <c r="C121" s="243" t="s">
        <v>266</v>
      </c>
      <c r="D121" s="243" t="s">
        <v>266</v>
      </c>
      <c r="E121" s="243" t="s">
        <v>260</v>
      </c>
      <c r="F121" s="271" t="s">
        <v>175</v>
      </c>
      <c r="G121" s="190">
        <v>88900</v>
      </c>
      <c r="H121" s="191">
        <v>30681</v>
      </c>
      <c r="I121" s="191">
        <v>31016</v>
      </c>
      <c r="J121" s="315">
        <f>SUM(G121)</f>
        <v>88900</v>
      </c>
      <c r="K121" s="271"/>
      <c r="L121" s="271"/>
      <c r="M121" s="271"/>
      <c r="N121" s="271"/>
      <c r="O121" s="315">
        <f>SUM(G121)</f>
        <v>88900</v>
      </c>
      <c r="P121" s="229"/>
      <c r="Q121" s="224"/>
    </row>
    <row r="122" spans="1:17" ht="14.25" customHeight="1">
      <c r="A122" s="220">
        <v>46</v>
      </c>
      <c r="B122" s="270" t="s">
        <v>248</v>
      </c>
      <c r="C122" s="242" t="s">
        <v>286</v>
      </c>
      <c r="D122" s="242" t="s">
        <v>111</v>
      </c>
      <c r="E122" s="242" t="s">
        <v>79</v>
      </c>
      <c r="F122" s="270" t="s">
        <v>180</v>
      </c>
      <c r="G122" s="187">
        <v>2500</v>
      </c>
      <c r="H122" s="188">
        <v>31137</v>
      </c>
      <c r="I122" s="188">
        <v>31563</v>
      </c>
      <c r="P122" s="229"/>
      <c r="Q122" s="224"/>
    </row>
    <row r="123" spans="1:17" ht="14.25" customHeight="1">
      <c r="A123" s="117">
        <v>120</v>
      </c>
      <c r="B123" s="268" t="s">
        <v>249</v>
      </c>
      <c r="C123" s="189" t="s">
        <v>286</v>
      </c>
      <c r="D123" s="189" t="s">
        <v>111</v>
      </c>
      <c r="E123" s="189" t="s">
        <v>79</v>
      </c>
      <c r="F123" s="268" t="s">
        <v>16</v>
      </c>
      <c r="G123" s="7">
        <v>635000</v>
      </c>
      <c r="H123" s="180">
        <v>31290</v>
      </c>
      <c r="I123" s="180">
        <v>33450</v>
      </c>
      <c r="P123" s="229"/>
      <c r="Q123" s="224"/>
    </row>
    <row r="124" spans="1:17" ht="14.25" customHeight="1">
      <c r="A124" s="117">
        <v>118</v>
      </c>
      <c r="B124" s="268" t="s">
        <v>310</v>
      </c>
      <c r="C124" s="189" t="s">
        <v>266</v>
      </c>
      <c r="D124" s="189" t="s">
        <v>266</v>
      </c>
      <c r="E124" s="189" t="s">
        <v>260</v>
      </c>
      <c r="F124" s="268" t="s">
        <v>191</v>
      </c>
      <c r="G124" s="7">
        <v>61245</v>
      </c>
      <c r="H124" s="180">
        <v>31106</v>
      </c>
      <c r="I124" s="180">
        <v>31167</v>
      </c>
      <c r="P124" s="229"/>
      <c r="Q124" s="224"/>
    </row>
    <row r="125" spans="1:17" ht="14.25" customHeight="1">
      <c r="A125" s="219">
        <v>114</v>
      </c>
      <c r="B125" s="267" t="s">
        <v>300</v>
      </c>
      <c r="C125" s="241" t="s">
        <v>266</v>
      </c>
      <c r="D125" s="241" t="s">
        <v>266</v>
      </c>
      <c r="E125" s="241" t="s">
        <v>260</v>
      </c>
      <c r="F125" s="267" t="s">
        <v>175</v>
      </c>
      <c r="G125" s="185">
        <v>41500</v>
      </c>
      <c r="H125" s="186">
        <v>31198</v>
      </c>
      <c r="I125" s="186">
        <v>31381</v>
      </c>
      <c r="J125" s="313">
        <f>SUM(G122:G125)</f>
        <v>740245</v>
      </c>
      <c r="K125" s="313"/>
      <c r="L125" s="313"/>
      <c r="M125" s="313"/>
      <c r="N125" s="313">
        <f>SUM(G122:G123)</f>
        <v>637500</v>
      </c>
      <c r="O125" s="313">
        <f>SUM(G124:G125)</f>
        <v>102745</v>
      </c>
      <c r="P125" s="229"/>
      <c r="Q125" s="224"/>
    </row>
    <row r="126" spans="1:17" ht="14.25" customHeight="1">
      <c r="A126" s="220">
        <v>122</v>
      </c>
      <c r="B126" s="270" t="s">
        <v>247</v>
      </c>
      <c r="C126" s="242" t="s">
        <v>330</v>
      </c>
      <c r="D126" s="242" t="s">
        <v>424</v>
      </c>
      <c r="E126" s="242" t="s">
        <v>260</v>
      </c>
      <c r="F126" s="270" t="s">
        <v>134</v>
      </c>
      <c r="G126" s="187">
        <v>30000</v>
      </c>
      <c r="H126" s="188">
        <v>31624</v>
      </c>
      <c r="I126" s="188">
        <v>31836</v>
      </c>
      <c r="P126" s="229"/>
      <c r="Q126" s="224"/>
    </row>
    <row r="127" spans="1:17" ht="14.25" customHeight="1">
      <c r="A127" s="219">
        <v>123</v>
      </c>
      <c r="B127" s="267" t="s">
        <v>193</v>
      </c>
      <c r="C127" s="241" t="s">
        <v>266</v>
      </c>
      <c r="D127" s="241" t="s">
        <v>266</v>
      </c>
      <c r="E127" s="241" t="s">
        <v>260</v>
      </c>
      <c r="F127" s="267" t="s">
        <v>191</v>
      </c>
      <c r="G127" s="185">
        <v>110000</v>
      </c>
      <c r="H127" s="186">
        <v>31412</v>
      </c>
      <c r="I127" s="186">
        <v>31746</v>
      </c>
      <c r="J127" s="313">
        <f>SUM(G126:G127)</f>
        <v>140000</v>
      </c>
      <c r="K127" s="313"/>
      <c r="L127" s="313">
        <f>SUM(G126)</f>
        <v>30000</v>
      </c>
      <c r="M127" s="313"/>
      <c r="N127" s="313"/>
      <c r="O127" s="313">
        <f>SUM(G127)</f>
        <v>110000</v>
      </c>
      <c r="P127" s="229"/>
      <c r="Q127" s="224"/>
    </row>
    <row r="128" spans="1:17" ht="14.25" customHeight="1">
      <c r="A128" s="220">
        <v>46</v>
      </c>
      <c r="B128" s="270" t="s">
        <v>224</v>
      </c>
      <c r="C128" s="242" t="s">
        <v>328</v>
      </c>
      <c r="D128" s="242" t="s">
        <v>424</v>
      </c>
      <c r="E128" s="242" t="s">
        <v>79</v>
      </c>
      <c r="F128" s="270" t="s">
        <v>24</v>
      </c>
      <c r="G128" s="187">
        <v>8000</v>
      </c>
      <c r="H128" s="188">
        <v>31836</v>
      </c>
      <c r="I128" s="188">
        <v>32050</v>
      </c>
      <c r="P128" s="229"/>
      <c r="Q128" s="224"/>
    </row>
    <row r="129" spans="1:17" ht="14.25" customHeight="1">
      <c r="A129" s="117">
        <v>110</v>
      </c>
      <c r="B129" s="268" t="s">
        <v>369</v>
      </c>
      <c r="C129" s="189" t="s">
        <v>330</v>
      </c>
      <c r="D129" s="189" t="s">
        <v>424</v>
      </c>
      <c r="E129" s="189" t="s">
        <v>76</v>
      </c>
      <c r="F129" s="268" t="s">
        <v>135</v>
      </c>
      <c r="G129" s="7">
        <v>2300</v>
      </c>
      <c r="H129" s="180">
        <v>31836</v>
      </c>
      <c r="I129" s="180">
        <v>32020</v>
      </c>
      <c r="P129" s="229"/>
      <c r="Q129" s="224"/>
    </row>
    <row r="130" spans="1:17" ht="14.25" customHeight="1">
      <c r="A130" s="117">
        <v>124</v>
      </c>
      <c r="B130" s="268" t="s">
        <v>58</v>
      </c>
      <c r="C130" s="189" t="s">
        <v>286</v>
      </c>
      <c r="D130" s="189" t="s">
        <v>166</v>
      </c>
      <c r="E130" s="189" t="s">
        <v>260</v>
      </c>
      <c r="F130" s="268" t="s">
        <v>180</v>
      </c>
      <c r="G130" s="7">
        <v>47000</v>
      </c>
      <c r="H130" s="180">
        <v>31897</v>
      </c>
      <c r="I130" s="180">
        <v>32050</v>
      </c>
      <c r="P130" s="229"/>
      <c r="Q130" s="224"/>
    </row>
    <row r="131" spans="1:17" ht="14.25" customHeight="1">
      <c r="A131" s="117">
        <v>112</v>
      </c>
      <c r="B131" s="268" t="s">
        <v>251</v>
      </c>
      <c r="C131" s="189" t="s">
        <v>286</v>
      </c>
      <c r="D131" s="189" t="s">
        <v>111</v>
      </c>
      <c r="E131" s="189" t="s">
        <v>79</v>
      </c>
      <c r="F131" s="268" t="s">
        <v>16</v>
      </c>
      <c r="G131" s="7">
        <v>91700</v>
      </c>
      <c r="H131" s="180">
        <v>31867</v>
      </c>
      <c r="I131" s="180">
        <v>32049</v>
      </c>
      <c r="P131" s="229"/>
      <c r="Q131" s="224"/>
    </row>
    <row r="132" spans="1:17" ht="14.25" customHeight="1">
      <c r="A132" s="219">
        <v>125</v>
      </c>
      <c r="B132" s="267" t="s">
        <v>195</v>
      </c>
      <c r="C132" s="241" t="s">
        <v>266</v>
      </c>
      <c r="D132" s="241" t="s">
        <v>266</v>
      </c>
      <c r="E132" s="241" t="s">
        <v>260</v>
      </c>
      <c r="F132" s="267" t="s">
        <v>191</v>
      </c>
      <c r="G132" s="185">
        <v>24300</v>
      </c>
      <c r="H132" s="186">
        <v>31958</v>
      </c>
      <c r="I132" s="186">
        <v>32081</v>
      </c>
      <c r="J132" s="313">
        <f>SUM(G128:G132)</f>
        <v>173300</v>
      </c>
      <c r="K132" s="313"/>
      <c r="L132" s="313">
        <f>SUM(G128:G129)</f>
        <v>10300</v>
      </c>
      <c r="M132" s="313">
        <f>SUM(G130)</f>
        <v>47000</v>
      </c>
      <c r="N132" s="313">
        <f>SUM(G131)</f>
        <v>91700</v>
      </c>
      <c r="O132" s="313">
        <f>SUM(G132)</f>
        <v>24300</v>
      </c>
      <c r="P132" s="229"/>
      <c r="Q132" s="224"/>
    </row>
    <row r="133" spans="1:17" ht="14.25" customHeight="1">
      <c r="A133" s="117">
        <v>129</v>
      </c>
      <c r="B133" s="268" t="s">
        <v>256</v>
      </c>
      <c r="C133" s="189" t="s">
        <v>295</v>
      </c>
      <c r="D133" s="93" t="s">
        <v>422</v>
      </c>
      <c r="E133" s="189" t="s">
        <v>78</v>
      </c>
      <c r="F133" s="268" t="s">
        <v>184</v>
      </c>
      <c r="G133" s="7">
        <v>42500</v>
      </c>
      <c r="H133" s="180">
        <v>32294</v>
      </c>
      <c r="I133" s="180">
        <v>32689</v>
      </c>
      <c r="P133" s="229"/>
      <c r="Q133" s="224"/>
    </row>
    <row r="134" spans="1:17" ht="14.25" customHeight="1">
      <c r="A134" s="117">
        <v>130</v>
      </c>
      <c r="B134" s="268" t="s">
        <v>255</v>
      </c>
      <c r="C134" s="189" t="s">
        <v>295</v>
      </c>
      <c r="D134" s="93" t="s">
        <v>422</v>
      </c>
      <c r="E134" s="189" t="s">
        <v>77</v>
      </c>
      <c r="F134" s="268" t="s">
        <v>184</v>
      </c>
      <c r="G134" s="7">
        <v>42500</v>
      </c>
      <c r="H134" s="180">
        <v>32294</v>
      </c>
      <c r="I134" s="180">
        <v>32689</v>
      </c>
      <c r="P134" s="229"/>
      <c r="Q134" s="224"/>
    </row>
    <row r="135" spans="1:17" ht="14.25" customHeight="1">
      <c r="A135" s="117">
        <v>131</v>
      </c>
      <c r="B135" s="266" t="s">
        <v>54</v>
      </c>
      <c r="C135" s="93" t="s">
        <v>328</v>
      </c>
      <c r="D135" s="93" t="s">
        <v>422</v>
      </c>
      <c r="E135" s="93" t="s">
        <v>76</v>
      </c>
      <c r="F135" s="266" t="s">
        <v>55</v>
      </c>
      <c r="G135" s="3">
        <v>30000</v>
      </c>
      <c r="H135" s="179">
        <v>32355</v>
      </c>
      <c r="I135" s="179">
        <v>33481</v>
      </c>
      <c r="P135" s="229"/>
      <c r="Q135" s="224"/>
    </row>
    <row r="136" spans="1:17" ht="14.25" customHeight="1">
      <c r="A136" s="117">
        <v>110</v>
      </c>
      <c r="B136" s="266" t="s">
        <v>136</v>
      </c>
      <c r="C136" s="93" t="s">
        <v>330</v>
      </c>
      <c r="D136" s="93" t="s">
        <v>424</v>
      </c>
      <c r="E136" s="93" t="s">
        <v>76</v>
      </c>
      <c r="F136" s="266" t="s">
        <v>135</v>
      </c>
      <c r="G136" s="3">
        <v>147653</v>
      </c>
      <c r="H136" s="179">
        <v>32233</v>
      </c>
      <c r="I136" s="179">
        <v>36129</v>
      </c>
      <c r="P136" s="229"/>
      <c r="Q136" s="224"/>
    </row>
    <row r="137" spans="1:17" ht="14.25" customHeight="1">
      <c r="A137" s="117">
        <v>126</v>
      </c>
      <c r="B137" s="266" t="s">
        <v>253</v>
      </c>
      <c r="C137" s="93" t="s">
        <v>286</v>
      </c>
      <c r="D137" s="93" t="s">
        <v>111</v>
      </c>
      <c r="E137" s="93" t="s">
        <v>74</v>
      </c>
      <c r="F137" s="266" t="s">
        <v>16</v>
      </c>
      <c r="G137" s="3">
        <v>32300</v>
      </c>
      <c r="H137" s="179">
        <v>32233</v>
      </c>
      <c r="I137" s="179">
        <v>32293</v>
      </c>
      <c r="P137" s="229"/>
      <c r="Q137" s="224"/>
    </row>
    <row r="138" spans="1:17" ht="14.25" customHeight="1">
      <c r="A138" s="117">
        <v>127</v>
      </c>
      <c r="B138" s="266" t="s">
        <v>154</v>
      </c>
      <c r="C138" s="93" t="s">
        <v>286</v>
      </c>
      <c r="D138" s="93" t="s">
        <v>111</v>
      </c>
      <c r="E138" s="93" t="s">
        <v>74</v>
      </c>
      <c r="F138" s="266" t="s">
        <v>16</v>
      </c>
      <c r="G138" s="3">
        <v>53060</v>
      </c>
      <c r="H138" s="179">
        <v>32355</v>
      </c>
      <c r="I138" s="179">
        <v>32415</v>
      </c>
      <c r="P138" s="229"/>
      <c r="Q138" s="224"/>
    </row>
    <row r="139" spans="1:17" ht="14.25" customHeight="1">
      <c r="A139" s="117">
        <v>125</v>
      </c>
      <c r="B139" s="268" t="s">
        <v>197</v>
      </c>
      <c r="C139" s="189" t="s">
        <v>266</v>
      </c>
      <c r="D139" s="189" t="s">
        <v>266</v>
      </c>
      <c r="E139" s="189" t="s">
        <v>260</v>
      </c>
      <c r="F139" s="268" t="s">
        <v>191</v>
      </c>
      <c r="G139" s="7">
        <v>120000</v>
      </c>
      <c r="H139" s="180">
        <v>32294</v>
      </c>
      <c r="I139" s="180">
        <v>32689</v>
      </c>
      <c r="P139" s="229"/>
      <c r="Q139" s="224"/>
    </row>
    <row r="140" spans="1:17" ht="14.25" customHeight="1">
      <c r="A140" s="219">
        <v>128</v>
      </c>
      <c r="B140" s="267" t="s">
        <v>524</v>
      </c>
      <c r="C140" s="241" t="s">
        <v>332</v>
      </c>
      <c r="D140" s="241" t="s">
        <v>266</v>
      </c>
      <c r="E140" s="241" t="s">
        <v>260</v>
      </c>
      <c r="F140" s="267" t="s">
        <v>418</v>
      </c>
      <c r="G140" s="185">
        <v>3100</v>
      </c>
      <c r="H140" s="186">
        <v>32355</v>
      </c>
      <c r="I140" s="186">
        <v>32780</v>
      </c>
      <c r="J140" s="313">
        <f>SUM(G133:G140)</f>
        <v>471113</v>
      </c>
      <c r="K140" s="313">
        <f>SUM(G133:G135)</f>
        <v>115000</v>
      </c>
      <c r="L140" s="313">
        <f>SUM(G136)</f>
        <v>147653</v>
      </c>
      <c r="M140" s="313"/>
      <c r="N140" s="313">
        <f>SUM(G137:G138)</f>
        <v>85360</v>
      </c>
      <c r="O140" s="313">
        <f>SUM(G139:G140)</f>
        <v>123100</v>
      </c>
      <c r="P140" s="229"/>
      <c r="Q140" s="224"/>
    </row>
    <row r="141" spans="1:17" ht="14.25" customHeight="1">
      <c r="A141" s="117">
        <v>134</v>
      </c>
      <c r="B141" s="268" t="s">
        <v>56</v>
      </c>
      <c r="C141" s="189" t="s">
        <v>295</v>
      </c>
      <c r="D141" s="93" t="s">
        <v>422</v>
      </c>
      <c r="E141" s="189" t="s">
        <v>259</v>
      </c>
      <c r="F141" s="268" t="s">
        <v>346</v>
      </c>
      <c r="G141" s="7">
        <v>13000</v>
      </c>
      <c r="H141" s="180">
        <v>32689</v>
      </c>
      <c r="I141" s="180">
        <v>33207</v>
      </c>
      <c r="P141" s="229"/>
      <c r="Q141" s="224"/>
    </row>
    <row r="142" spans="1:17" ht="14.25" customHeight="1">
      <c r="A142" s="117">
        <v>131</v>
      </c>
      <c r="B142" s="266" t="s">
        <v>137</v>
      </c>
      <c r="C142" s="93" t="s">
        <v>330</v>
      </c>
      <c r="D142" s="93" t="s">
        <v>424</v>
      </c>
      <c r="E142" s="93" t="s">
        <v>79</v>
      </c>
      <c r="F142" s="266" t="s">
        <v>138</v>
      </c>
      <c r="G142" s="3">
        <v>238829</v>
      </c>
      <c r="H142" s="179">
        <v>32598</v>
      </c>
      <c r="I142" s="179">
        <v>34515</v>
      </c>
      <c r="P142" s="229"/>
      <c r="Q142" s="224"/>
    </row>
    <row r="143" spans="1:17" ht="14.25" customHeight="1">
      <c r="A143" s="117">
        <v>132</v>
      </c>
      <c r="B143" s="266" t="s">
        <v>139</v>
      </c>
      <c r="C143" s="93" t="s">
        <v>330</v>
      </c>
      <c r="D143" s="93" t="s">
        <v>424</v>
      </c>
      <c r="E143" s="93" t="s">
        <v>260</v>
      </c>
      <c r="F143" s="266" t="s">
        <v>134</v>
      </c>
      <c r="G143" s="3">
        <v>230000</v>
      </c>
      <c r="H143" s="179">
        <v>32659</v>
      </c>
      <c r="I143" s="179">
        <v>33938</v>
      </c>
      <c r="P143" s="229"/>
      <c r="Q143" s="224"/>
    </row>
    <row r="144" spans="1:17" ht="14.25" customHeight="1">
      <c r="A144" s="219">
        <v>133</v>
      </c>
      <c r="B144" s="267" t="s">
        <v>156</v>
      </c>
      <c r="C144" s="241" t="s">
        <v>286</v>
      </c>
      <c r="D144" s="241" t="s">
        <v>111</v>
      </c>
      <c r="E144" s="241" t="s">
        <v>80</v>
      </c>
      <c r="F144" s="267" t="s">
        <v>157</v>
      </c>
      <c r="G144" s="185">
        <v>118000</v>
      </c>
      <c r="H144" s="186">
        <v>32598</v>
      </c>
      <c r="I144" s="186">
        <v>33572</v>
      </c>
      <c r="J144" s="313">
        <f>SUM(G141:G144)</f>
        <v>599829</v>
      </c>
      <c r="K144" s="313">
        <f>SUM(G141)</f>
        <v>13000</v>
      </c>
      <c r="L144" s="313">
        <f>SUM(G142:G143)</f>
        <v>468829</v>
      </c>
      <c r="M144" s="313"/>
      <c r="N144" s="313">
        <f>SUM(G144)</f>
        <v>118000</v>
      </c>
      <c r="O144" s="313"/>
      <c r="P144" s="229"/>
      <c r="Q144" s="224"/>
    </row>
    <row r="145" spans="1:17" ht="14.25" customHeight="1">
      <c r="A145" s="220">
        <v>135</v>
      </c>
      <c r="B145" s="270" t="s">
        <v>57</v>
      </c>
      <c r="C145" s="242" t="s">
        <v>295</v>
      </c>
      <c r="D145" s="242" t="s">
        <v>422</v>
      </c>
      <c r="E145" s="242" t="s">
        <v>259</v>
      </c>
      <c r="F145" s="270" t="s">
        <v>346</v>
      </c>
      <c r="G145" s="187">
        <v>26500</v>
      </c>
      <c r="H145" s="188">
        <v>33146</v>
      </c>
      <c r="I145" s="188">
        <v>33542</v>
      </c>
      <c r="P145" s="229"/>
      <c r="Q145" s="224"/>
    </row>
    <row r="146" spans="1:17" ht="14.25" customHeight="1">
      <c r="A146" s="117">
        <v>46</v>
      </c>
      <c r="B146" s="268" t="s">
        <v>60</v>
      </c>
      <c r="C146" s="189" t="s">
        <v>286</v>
      </c>
      <c r="D146" s="189" t="s">
        <v>166</v>
      </c>
      <c r="E146" s="189" t="s">
        <v>260</v>
      </c>
      <c r="F146" s="268" t="s">
        <v>180</v>
      </c>
      <c r="G146" s="7">
        <v>2500</v>
      </c>
      <c r="H146" s="180">
        <v>32993</v>
      </c>
      <c r="I146" s="180">
        <v>33877</v>
      </c>
      <c r="P146" s="229"/>
      <c r="Q146" s="224"/>
    </row>
    <row r="147" spans="1:17" ht="14.25" customHeight="1">
      <c r="A147" s="219">
        <v>46</v>
      </c>
      <c r="B147" s="267" t="s">
        <v>159</v>
      </c>
      <c r="C147" s="241" t="s">
        <v>286</v>
      </c>
      <c r="D147" s="241" t="s">
        <v>111</v>
      </c>
      <c r="E147" s="241" t="s">
        <v>86</v>
      </c>
      <c r="F147" s="267" t="s">
        <v>16</v>
      </c>
      <c r="G147" s="185">
        <v>11617</v>
      </c>
      <c r="H147" s="186">
        <v>32963</v>
      </c>
      <c r="I147" s="186">
        <v>33207</v>
      </c>
      <c r="J147" s="313">
        <f>SUM(G145:G147)</f>
        <v>40617</v>
      </c>
      <c r="K147" s="313">
        <f>SUM(G145)</f>
        <v>26500</v>
      </c>
      <c r="L147" s="267"/>
      <c r="M147" s="313">
        <f>SUM(G146)</f>
        <v>2500</v>
      </c>
      <c r="N147" s="313">
        <f>SUM(G147)</f>
        <v>11617</v>
      </c>
      <c r="O147" s="267"/>
      <c r="P147" s="229"/>
      <c r="Q147" s="224"/>
    </row>
    <row r="148" spans="1:17" ht="14.25" customHeight="1">
      <c r="A148" s="220">
        <v>110</v>
      </c>
      <c r="B148" s="270" t="s">
        <v>88</v>
      </c>
      <c r="C148" s="242" t="s">
        <v>72</v>
      </c>
      <c r="D148" s="242" t="s">
        <v>422</v>
      </c>
      <c r="E148" s="242" t="s">
        <v>79</v>
      </c>
      <c r="F148" s="270" t="s">
        <v>343</v>
      </c>
      <c r="G148" s="187">
        <v>13700</v>
      </c>
      <c r="H148" s="188">
        <v>33297</v>
      </c>
      <c r="I148" s="188">
        <v>33481</v>
      </c>
      <c r="P148" s="229"/>
      <c r="Q148" s="224"/>
    </row>
    <row r="149" spans="1:17" ht="14.25" customHeight="1">
      <c r="A149" s="117">
        <v>46</v>
      </c>
      <c r="B149" s="268" t="s">
        <v>89</v>
      </c>
      <c r="C149" s="189" t="s">
        <v>72</v>
      </c>
      <c r="D149" s="189" t="s">
        <v>422</v>
      </c>
      <c r="E149" s="189" t="s">
        <v>259</v>
      </c>
      <c r="F149" s="268" t="s">
        <v>90</v>
      </c>
      <c r="G149" s="7">
        <v>6500</v>
      </c>
      <c r="H149" s="180">
        <v>33389</v>
      </c>
      <c r="I149" s="180">
        <v>33542</v>
      </c>
      <c r="P149" s="229"/>
      <c r="Q149" s="224"/>
    </row>
    <row r="150" spans="1:17" ht="14.25" customHeight="1">
      <c r="A150" s="117">
        <v>136</v>
      </c>
      <c r="B150" s="268" t="s">
        <v>475</v>
      </c>
      <c r="C150" s="189" t="s">
        <v>330</v>
      </c>
      <c r="D150" s="189" t="s">
        <v>424</v>
      </c>
      <c r="E150" s="189" t="s">
        <v>79</v>
      </c>
      <c r="F150" s="268" t="s">
        <v>44</v>
      </c>
      <c r="G150" s="7">
        <v>50000</v>
      </c>
      <c r="H150" s="180">
        <v>33269</v>
      </c>
      <c r="I150" s="180">
        <v>33542</v>
      </c>
      <c r="P150" s="229"/>
      <c r="Q150" s="224"/>
    </row>
    <row r="151" spans="1:17" ht="14.25" customHeight="1">
      <c r="A151" s="117">
        <v>137</v>
      </c>
      <c r="B151" s="268" t="s">
        <v>45</v>
      </c>
      <c r="C151" s="189" t="s">
        <v>333</v>
      </c>
      <c r="D151" s="189" t="s">
        <v>424</v>
      </c>
      <c r="E151" s="189" t="s">
        <v>261</v>
      </c>
      <c r="F151" s="268" t="s">
        <v>46</v>
      </c>
      <c r="G151" s="7">
        <v>19000</v>
      </c>
      <c r="H151" s="180">
        <v>33328</v>
      </c>
      <c r="I151" s="180">
        <v>33450</v>
      </c>
      <c r="P151" s="229"/>
      <c r="Q151" s="224"/>
    </row>
    <row r="152" spans="1:17" ht="14.25" customHeight="1">
      <c r="A152" s="117">
        <v>139</v>
      </c>
      <c r="B152" s="268" t="s">
        <v>525</v>
      </c>
      <c r="C152" s="189" t="s">
        <v>363</v>
      </c>
      <c r="D152" s="189" t="s">
        <v>424</v>
      </c>
      <c r="E152" s="189" t="s">
        <v>77</v>
      </c>
      <c r="F152" s="268" t="s">
        <v>526</v>
      </c>
      <c r="G152" s="7">
        <v>1862.14</v>
      </c>
      <c r="H152" s="180">
        <v>33481</v>
      </c>
      <c r="I152" s="180">
        <v>33603</v>
      </c>
      <c r="P152" s="229"/>
      <c r="Q152" s="224"/>
    </row>
    <row r="153" spans="1:17" ht="14.25" customHeight="1">
      <c r="A153" s="117">
        <v>46</v>
      </c>
      <c r="B153" s="268" t="s">
        <v>104</v>
      </c>
      <c r="C153" s="189" t="s">
        <v>286</v>
      </c>
      <c r="D153" s="189" t="s">
        <v>166</v>
      </c>
      <c r="E153" s="189" t="s">
        <v>260</v>
      </c>
      <c r="F153" s="268" t="s">
        <v>105</v>
      </c>
      <c r="G153" s="7">
        <v>6000</v>
      </c>
      <c r="H153" s="180">
        <v>33358</v>
      </c>
      <c r="I153" s="180">
        <v>33755</v>
      </c>
      <c r="P153" s="229"/>
      <c r="Q153" s="224"/>
    </row>
    <row r="154" spans="1:17" ht="14.25" customHeight="1">
      <c r="A154" s="117">
        <v>46</v>
      </c>
      <c r="B154" s="268" t="s">
        <v>199</v>
      </c>
      <c r="C154" s="189" t="s">
        <v>266</v>
      </c>
      <c r="D154" s="189" t="s">
        <v>266</v>
      </c>
      <c r="E154" s="189" t="s">
        <v>260</v>
      </c>
      <c r="F154" s="268" t="s">
        <v>40</v>
      </c>
      <c r="G154" s="7">
        <v>10000</v>
      </c>
      <c r="H154" s="180">
        <v>33450</v>
      </c>
      <c r="I154" s="180">
        <v>33755</v>
      </c>
      <c r="P154" s="229"/>
      <c r="Q154" s="224"/>
    </row>
    <row r="155" spans="1:17" ht="14.25" customHeight="1">
      <c r="A155" s="219">
        <v>138</v>
      </c>
      <c r="B155" s="267" t="s">
        <v>413</v>
      </c>
      <c r="C155" s="241" t="s">
        <v>266</v>
      </c>
      <c r="D155" s="241" t="s">
        <v>266</v>
      </c>
      <c r="E155" s="241" t="s">
        <v>260</v>
      </c>
      <c r="F155" s="267" t="s">
        <v>201</v>
      </c>
      <c r="G155" s="185">
        <v>28000</v>
      </c>
      <c r="H155" s="186">
        <v>33481</v>
      </c>
      <c r="I155" s="186">
        <v>33603</v>
      </c>
      <c r="J155" s="313">
        <f>SUM(G148:G155)</f>
        <v>135062.14000000001</v>
      </c>
      <c r="K155" s="313">
        <f>SUM(G148:G149)</f>
        <v>20200</v>
      </c>
      <c r="L155" s="313">
        <f>SUM(G150:G152)</f>
        <v>70862.14</v>
      </c>
      <c r="M155" s="313">
        <f>SUM(G153)</f>
        <v>6000</v>
      </c>
      <c r="N155" s="313"/>
      <c r="O155" s="313">
        <f>SUM(G154:G155)</f>
        <v>38000</v>
      </c>
      <c r="P155" s="229"/>
      <c r="Q155" s="224"/>
    </row>
    <row r="156" spans="1:17" ht="14.25" customHeight="1">
      <c r="A156" s="220">
        <v>140</v>
      </c>
      <c r="B156" s="270" t="s">
        <v>91</v>
      </c>
      <c r="C156" s="242" t="s">
        <v>295</v>
      </c>
      <c r="D156" s="242" t="s">
        <v>422</v>
      </c>
      <c r="E156" s="242" t="s">
        <v>259</v>
      </c>
      <c r="F156" s="270" t="s">
        <v>346</v>
      </c>
      <c r="G156" s="187">
        <v>27000</v>
      </c>
      <c r="H156" s="188">
        <v>33634</v>
      </c>
      <c r="I156" s="188">
        <v>33938</v>
      </c>
      <c r="P156" s="229"/>
      <c r="Q156" s="224"/>
    </row>
    <row r="157" spans="1:17" ht="14.25" customHeight="1">
      <c r="A157" s="117">
        <v>141</v>
      </c>
      <c r="B157" s="268" t="s">
        <v>92</v>
      </c>
      <c r="C157" s="189" t="s">
        <v>72</v>
      </c>
      <c r="D157" s="189" t="s">
        <v>422</v>
      </c>
      <c r="E157" s="189" t="s">
        <v>80</v>
      </c>
      <c r="F157" s="268" t="s">
        <v>90</v>
      </c>
      <c r="G157" s="7">
        <v>90000</v>
      </c>
      <c r="H157" s="180">
        <v>33663</v>
      </c>
      <c r="I157" s="180">
        <v>34059</v>
      </c>
      <c r="P157" s="229"/>
      <c r="Q157" s="224"/>
    </row>
    <row r="158" spans="1:17" ht="14.25" customHeight="1">
      <c r="A158" s="117">
        <v>142</v>
      </c>
      <c r="B158" s="268" t="s">
        <v>161</v>
      </c>
      <c r="C158" s="189" t="s">
        <v>330</v>
      </c>
      <c r="D158" s="189" t="s">
        <v>424</v>
      </c>
      <c r="E158" s="189" t="s">
        <v>260</v>
      </c>
      <c r="F158" s="268" t="s">
        <v>162</v>
      </c>
      <c r="G158" s="7">
        <v>7800</v>
      </c>
      <c r="H158" s="180">
        <v>33724</v>
      </c>
      <c r="I158" s="180">
        <v>34365</v>
      </c>
      <c r="P158" s="229"/>
      <c r="Q158" s="224"/>
    </row>
    <row r="159" spans="1:17" ht="14.25" customHeight="1">
      <c r="A159" s="117">
        <v>148</v>
      </c>
      <c r="B159" s="268" t="s">
        <v>47</v>
      </c>
      <c r="C159" s="189" t="s">
        <v>363</v>
      </c>
      <c r="D159" s="189" t="s">
        <v>424</v>
      </c>
      <c r="E159" s="189" t="s">
        <v>80</v>
      </c>
      <c r="F159" s="268" t="s">
        <v>231</v>
      </c>
      <c r="G159" s="7">
        <v>8000</v>
      </c>
      <c r="H159" s="180">
        <v>33724</v>
      </c>
      <c r="I159" s="180">
        <v>33816</v>
      </c>
      <c r="P159" s="229"/>
      <c r="Q159" s="224"/>
    </row>
    <row r="160" spans="1:17" ht="14.25" customHeight="1">
      <c r="A160" s="117">
        <v>145</v>
      </c>
      <c r="B160" s="268" t="s">
        <v>529</v>
      </c>
      <c r="C160" s="189" t="s">
        <v>363</v>
      </c>
      <c r="D160" s="189" t="s">
        <v>424</v>
      </c>
      <c r="E160" s="189" t="s">
        <v>260</v>
      </c>
      <c r="F160" s="268" t="s">
        <v>231</v>
      </c>
      <c r="G160" s="7">
        <v>15150</v>
      </c>
      <c r="H160" s="180">
        <v>33816</v>
      </c>
      <c r="I160" s="180">
        <v>34515</v>
      </c>
      <c r="P160" s="229"/>
      <c r="Q160" s="224"/>
    </row>
    <row r="161" spans="1:17" ht="14.25" customHeight="1">
      <c r="A161" s="117">
        <v>146</v>
      </c>
      <c r="B161" s="268" t="s">
        <v>163</v>
      </c>
      <c r="C161" s="189" t="s">
        <v>330</v>
      </c>
      <c r="D161" s="189" t="s">
        <v>424</v>
      </c>
      <c r="E161" s="189" t="s">
        <v>261</v>
      </c>
      <c r="F161" s="268" t="s">
        <v>164</v>
      </c>
      <c r="G161" s="7">
        <v>15000</v>
      </c>
      <c r="H161" s="180">
        <v>33816</v>
      </c>
      <c r="I161" s="180">
        <v>34515</v>
      </c>
      <c r="P161" s="229"/>
      <c r="Q161" s="224"/>
    </row>
    <row r="162" spans="1:17" ht="14.25" customHeight="1">
      <c r="A162" s="117">
        <v>143</v>
      </c>
      <c r="B162" s="268" t="s">
        <v>107</v>
      </c>
      <c r="C162" s="189" t="s">
        <v>286</v>
      </c>
      <c r="D162" s="189" t="s">
        <v>166</v>
      </c>
      <c r="E162" s="189" t="s">
        <v>260</v>
      </c>
      <c r="F162" s="268" t="s">
        <v>108</v>
      </c>
      <c r="G162" s="7">
        <v>35000</v>
      </c>
      <c r="H162" s="180">
        <v>33847.09375</v>
      </c>
      <c r="I162" s="180">
        <v>34423.030613425923</v>
      </c>
      <c r="P162" s="229"/>
      <c r="Q162" s="224"/>
    </row>
    <row r="163" spans="1:17" ht="14.25" customHeight="1">
      <c r="A163" s="117">
        <v>144</v>
      </c>
      <c r="B163" s="268" t="s">
        <v>94</v>
      </c>
      <c r="C163" s="189" t="s">
        <v>266</v>
      </c>
      <c r="D163" s="189" t="s">
        <v>266</v>
      </c>
      <c r="E163" s="189" t="s">
        <v>260</v>
      </c>
      <c r="F163" s="268" t="s">
        <v>204</v>
      </c>
      <c r="G163" s="7">
        <v>43700</v>
      </c>
      <c r="H163" s="180">
        <v>33755</v>
      </c>
      <c r="I163" s="180">
        <v>34393</v>
      </c>
      <c r="P163" s="229"/>
      <c r="Q163" s="224"/>
    </row>
    <row r="164" spans="1:17" ht="14.25" customHeight="1">
      <c r="A164" s="219">
        <v>147</v>
      </c>
      <c r="B164" s="267" t="s">
        <v>203</v>
      </c>
      <c r="C164" s="241" t="s">
        <v>266</v>
      </c>
      <c r="D164" s="241" t="s">
        <v>266</v>
      </c>
      <c r="E164" s="241" t="s">
        <v>260</v>
      </c>
      <c r="F164" s="267" t="s">
        <v>204</v>
      </c>
      <c r="G164" s="185">
        <v>43810</v>
      </c>
      <c r="H164" s="186">
        <v>33755</v>
      </c>
      <c r="I164" s="186">
        <v>34850</v>
      </c>
      <c r="J164" s="313">
        <f>SUM(G156:G164)</f>
        <v>285460</v>
      </c>
      <c r="K164" s="313">
        <f>SUM(G156:G157)</f>
        <v>117000</v>
      </c>
      <c r="L164" s="313">
        <f>SUM(G158:G161)</f>
        <v>45950</v>
      </c>
      <c r="M164" s="313">
        <f>SUM(G162)</f>
        <v>35000</v>
      </c>
      <c r="N164" s="313"/>
      <c r="O164" s="313">
        <f>SUM(G163:G164)</f>
        <v>87510</v>
      </c>
      <c r="P164" s="229"/>
      <c r="Q164" s="224"/>
    </row>
    <row r="165" spans="1:17" ht="14.25" customHeight="1">
      <c r="A165" s="220">
        <v>146</v>
      </c>
      <c r="B165" s="270" t="s">
        <v>93</v>
      </c>
      <c r="C165" s="242" t="s">
        <v>72</v>
      </c>
      <c r="D165" s="242" t="s">
        <v>422</v>
      </c>
      <c r="E165" s="242" t="s">
        <v>79</v>
      </c>
      <c r="F165" s="270" t="s">
        <v>90</v>
      </c>
      <c r="G165" s="187">
        <v>4050</v>
      </c>
      <c r="H165" s="188">
        <v>34000</v>
      </c>
      <c r="I165" s="188">
        <v>34089</v>
      </c>
      <c r="P165" s="229"/>
      <c r="Q165" s="224"/>
    </row>
    <row r="166" spans="1:17" ht="14.25" customHeight="1">
      <c r="A166" s="117">
        <v>146</v>
      </c>
      <c r="B166" s="268" t="s">
        <v>103</v>
      </c>
      <c r="C166" s="189" t="s">
        <v>423</v>
      </c>
      <c r="D166" s="189" t="s">
        <v>422</v>
      </c>
      <c r="E166" s="189" t="s">
        <v>81</v>
      </c>
      <c r="F166" s="268" t="s">
        <v>218</v>
      </c>
      <c r="G166" s="7">
        <v>3737</v>
      </c>
      <c r="H166" s="180">
        <v>34089</v>
      </c>
      <c r="I166" s="180">
        <v>34242</v>
      </c>
      <c r="P166" s="229"/>
      <c r="Q166" s="224"/>
    </row>
    <row r="167" spans="1:17" ht="14.25" customHeight="1">
      <c r="A167" s="117">
        <v>149</v>
      </c>
      <c r="B167" s="268" t="s">
        <v>219</v>
      </c>
      <c r="C167" s="189" t="s">
        <v>423</v>
      </c>
      <c r="D167" s="189" t="s">
        <v>422</v>
      </c>
      <c r="E167" s="189" t="s">
        <v>82</v>
      </c>
      <c r="F167" s="268" t="s">
        <v>347</v>
      </c>
      <c r="G167" s="7">
        <v>16338</v>
      </c>
      <c r="H167" s="180">
        <v>34120</v>
      </c>
      <c r="I167" s="180">
        <v>34303</v>
      </c>
      <c r="P167" s="229"/>
      <c r="Q167" s="224"/>
    </row>
    <row r="168" spans="1:17" ht="14.25" customHeight="1">
      <c r="A168" s="117">
        <v>151</v>
      </c>
      <c r="B168" s="268" t="s">
        <v>93</v>
      </c>
      <c r="C168" s="189" t="s">
        <v>72</v>
      </c>
      <c r="D168" s="189" t="s">
        <v>422</v>
      </c>
      <c r="E168" s="189" t="s">
        <v>79</v>
      </c>
      <c r="F168" s="268" t="s">
        <v>90</v>
      </c>
      <c r="G168" s="7">
        <v>9500</v>
      </c>
      <c r="H168" s="180">
        <v>34212</v>
      </c>
      <c r="I168" s="180">
        <v>34303</v>
      </c>
      <c r="P168" s="229"/>
      <c r="Q168" s="224"/>
    </row>
    <row r="169" spans="1:17" ht="14.25" customHeight="1">
      <c r="A169" s="117">
        <v>152</v>
      </c>
      <c r="B169" s="268" t="s">
        <v>527</v>
      </c>
      <c r="C169" s="189" t="s">
        <v>332</v>
      </c>
      <c r="D169" s="189" t="s">
        <v>422</v>
      </c>
      <c r="E169" s="189" t="s">
        <v>261</v>
      </c>
      <c r="F169" s="268" t="s">
        <v>528</v>
      </c>
      <c r="G169" s="7">
        <v>55000</v>
      </c>
      <c r="H169" s="180">
        <v>34212</v>
      </c>
      <c r="I169" s="180">
        <v>34515</v>
      </c>
      <c r="P169" s="229"/>
      <c r="Q169" s="224"/>
    </row>
    <row r="170" spans="1:17" ht="14.25" customHeight="1">
      <c r="A170" s="117">
        <v>150</v>
      </c>
      <c r="B170" s="268" t="s">
        <v>220</v>
      </c>
      <c r="C170" s="189" t="s">
        <v>295</v>
      </c>
      <c r="D170" s="189" t="s">
        <v>422</v>
      </c>
      <c r="E170" s="189" t="s">
        <v>76</v>
      </c>
      <c r="F170" s="268" t="s">
        <v>348</v>
      </c>
      <c r="G170" s="7">
        <v>11600</v>
      </c>
      <c r="H170" s="180">
        <v>34303</v>
      </c>
      <c r="I170" s="180">
        <v>34758</v>
      </c>
      <c r="P170" s="229"/>
      <c r="Q170" s="224"/>
    </row>
    <row r="171" spans="1:17" ht="14.25" customHeight="1">
      <c r="A171" s="219">
        <v>150</v>
      </c>
      <c r="B171" s="267" t="s">
        <v>221</v>
      </c>
      <c r="C171" s="241" t="s">
        <v>295</v>
      </c>
      <c r="D171" s="241" t="s">
        <v>422</v>
      </c>
      <c r="E171" s="241" t="s">
        <v>80</v>
      </c>
      <c r="F171" s="267" t="s">
        <v>348</v>
      </c>
      <c r="G171" s="185">
        <v>10000</v>
      </c>
      <c r="H171" s="186">
        <v>34303</v>
      </c>
      <c r="I171" s="186">
        <v>34850</v>
      </c>
      <c r="J171" s="313">
        <f>SUM(G165:G171)</f>
        <v>110225</v>
      </c>
      <c r="K171" s="313">
        <f>SUM(G165:G171)</f>
        <v>110225</v>
      </c>
      <c r="L171" s="313"/>
      <c r="M171" s="313"/>
      <c r="N171" s="313"/>
      <c r="O171" s="267"/>
      <c r="P171" s="229"/>
      <c r="Q171" s="224"/>
    </row>
    <row r="172" spans="1:17" ht="14.25" customHeight="1">
      <c r="A172" s="220">
        <v>153</v>
      </c>
      <c r="B172" s="270" t="s">
        <v>371</v>
      </c>
      <c r="C172" s="242" t="s">
        <v>333</v>
      </c>
      <c r="D172" s="242" t="s">
        <v>424</v>
      </c>
      <c r="E172" s="242" t="s">
        <v>261</v>
      </c>
      <c r="F172" s="270" t="s">
        <v>372</v>
      </c>
      <c r="G172" s="187">
        <v>15000</v>
      </c>
      <c r="H172" s="188">
        <v>34334</v>
      </c>
      <c r="I172" s="188">
        <v>34515</v>
      </c>
      <c r="P172" s="229"/>
      <c r="Q172" s="224"/>
    </row>
    <row r="173" spans="1:17" ht="14.25" customHeight="1">
      <c r="A173" s="219">
        <v>154</v>
      </c>
      <c r="B173" s="267" t="s">
        <v>314</v>
      </c>
      <c r="C173" s="241" t="s">
        <v>266</v>
      </c>
      <c r="D173" s="241" t="s">
        <v>266</v>
      </c>
      <c r="E173" s="241" t="s">
        <v>260</v>
      </c>
      <c r="F173" s="267" t="s">
        <v>204</v>
      </c>
      <c r="G173" s="185">
        <v>23810</v>
      </c>
      <c r="H173" s="186">
        <v>34485</v>
      </c>
      <c r="I173" s="186">
        <v>36038</v>
      </c>
      <c r="J173" s="303">
        <f>SUM(G172:G173)</f>
        <v>38810</v>
      </c>
      <c r="K173" s="303"/>
      <c r="L173" s="303">
        <f>SUM(G172)</f>
        <v>15000</v>
      </c>
      <c r="M173" s="303"/>
      <c r="N173" s="303"/>
      <c r="O173" s="303">
        <f>SUM(G173)</f>
        <v>23810</v>
      </c>
      <c r="P173" s="229"/>
      <c r="Q173" s="224"/>
    </row>
    <row r="174" spans="1:17" ht="14.25" customHeight="1">
      <c r="A174" s="117">
        <v>155</v>
      </c>
      <c r="B174" s="268" t="s">
        <v>373</v>
      </c>
      <c r="C174" s="93" t="s">
        <v>423</v>
      </c>
      <c r="D174" s="93" t="s">
        <v>422</v>
      </c>
      <c r="E174" s="189" t="s">
        <v>80</v>
      </c>
      <c r="F174" s="268" t="s">
        <v>374</v>
      </c>
      <c r="G174" s="7">
        <v>12650</v>
      </c>
      <c r="H174" s="180">
        <v>34699</v>
      </c>
      <c r="I174" s="180">
        <v>35033</v>
      </c>
      <c r="P174" s="229"/>
      <c r="Q174" s="224"/>
    </row>
    <row r="175" spans="1:17" ht="14.25" customHeight="1">
      <c r="A175" s="117">
        <v>164</v>
      </c>
      <c r="B175" s="268" t="s">
        <v>19</v>
      </c>
      <c r="C175" s="189" t="s">
        <v>295</v>
      </c>
      <c r="D175" s="93" t="s">
        <v>422</v>
      </c>
      <c r="E175" s="189" t="s">
        <v>259</v>
      </c>
      <c r="F175" s="268" t="s">
        <v>445</v>
      </c>
      <c r="G175" s="7">
        <v>38791</v>
      </c>
      <c r="H175" s="180">
        <v>34789</v>
      </c>
      <c r="I175" s="180">
        <v>36311</v>
      </c>
      <c r="P175" s="229"/>
      <c r="Q175" s="224"/>
    </row>
    <row r="176" spans="1:17" ht="14.25" customHeight="1">
      <c r="A176" s="117">
        <v>146</v>
      </c>
      <c r="B176" s="268" t="s">
        <v>376</v>
      </c>
      <c r="C176" s="189" t="s">
        <v>295</v>
      </c>
      <c r="D176" s="93" t="s">
        <v>422</v>
      </c>
      <c r="E176" s="189" t="s">
        <v>79</v>
      </c>
      <c r="F176" s="268" t="s">
        <v>377</v>
      </c>
      <c r="G176" s="7">
        <v>10697</v>
      </c>
      <c r="H176" s="180">
        <v>35003</v>
      </c>
      <c r="I176" s="180">
        <v>35216</v>
      </c>
      <c r="P176" s="229"/>
      <c r="Q176" s="224"/>
    </row>
    <row r="177" spans="1:17" ht="14.25" customHeight="1">
      <c r="A177" s="117">
        <v>157</v>
      </c>
      <c r="B177" s="266" t="s">
        <v>370</v>
      </c>
      <c r="C177" s="93" t="s">
        <v>363</v>
      </c>
      <c r="D177" s="93" t="s">
        <v>424</v>
      </c>
      <c r="E177" s="93" t="s">
        <v>260</v>
      </c>
      <c r="F177" s="266" t="s">
        <v>231</v>
      </c>
      <c r="G177" s="3">
        <v>27977</v>
      </c>
      <c r="H177" s="179">
        <v>34880</v>
      </c>
      <c r="I177" s="179">
        <v>35064</v>
      </c>
      <c r="P177" s="229"/>
      <c r="Q177" s="224"/>
    </row>
    <row r="178" spans="1:17" ht="14.25" customHeight="1">
      <c r="A178" s="219">
        <v>156</v>
      </c>
      <c r="B178" s="267" t="s">
        <v>312</v>
      </c>
      <c r="C178" s="241" t="s">
        <v>266</v>
      </c>
      <c r="D178" s="241" t="s">
        <v>266</v>
      </c>
      <c r="E178" s="241" t="s">
        <v>260</v>
      </c>
      <c r="F178" s="267" t="s">
        <v>204</v>
      </c>
      <c r="G178" s="185">
        <v>19000</v>
      </c>
      <c r="H178" s="186">
        <v>34699</v>
      </c>
      <c r="I178" s="186">
        <v>35033</v>
      </c>
      <c r="J178" s="313">
        <f>SUM(G174:G178)</f>
        <v>109115</v>
      </c>
      <c r="K178" s="313">
        <f>SUM(G174:G176)</f>
        <v>62138</v>
      </c>
      <c r="L178" s="313">
        <f>SUM(G177)</f>
        <v>27977</v>
      </c>
      <c r="M178" s="313"/>
      <c r="N178" s="313"/>
      <c r="O178" s="313">
        <f>SUM(G178)</f>
        <v>19000</v>
      </c>
      <c r="P178" s="229"/>
      <c r="Q178" s="224"/>
    </row>
    <row r="179" spans="1:17" ht="14.25" customHeight="1">
      <c r="A179" s="220">
        <v>160</v>
      </c>
      <c r="B179" s="270" t="s">
        <v>476</v>
      </c>
      <c r="C179" s="242" t="s">
        <v>330</v>
      </c>
      <c r="D179" s="242" t="s">
        <v>424</v>
      </c>
      <c r="E179" s="242" t="s">
        <v>261</v>
      </c>
      <c r="F179" s="270" t="s">
        <v>278</v>
      </c>
      <c r="G179" s="187">
        <v>115000</v>
      </c>
      <c r="H179" s="188">
        <v>35064</v>
      </c>
      <c r="I179" s="188">
        <v>36129</v>
      </c>
      <c r="P179" s="229"/>
      <c r="Q179" s="224"/>
    </row>
    <row r="180" spans="1:17" ht="14.25" customHeight="1">
      <c r="A180" s="117">
        <v>146</v>
      </c>
      <c r="B180" s="268" t="s">
        <v>606</v>
      </c>
      <c r="C180" s="189" t="s">
        <v>333</v>
      </c>
      <c r="D180" s="189" t="s">
        <v>424</v>
      </c>
      <c r="E180" s="189" t="s">
        <v>261</v>
      </c>
      <c r="F180" s="268" t="s">
        <v>607</v>
      </c>
      <c r="G180" s="7">
        <v>6450</v>
      </c>
      <c r="H180" s="180">
        <v>35064</v>
      </c>
      <c r="I180" s="180">
        <v>35581</v>
      </c>
      <c r="P180" s="229"/>
      <c r="Q180" s="224"/>
    </row>
    <row r="181" spans="1:17" ht="14.25" customHeight="1">
      <c r="A181" s="117">
        <v>163</v>
      </c>
      <c r="B181" s="268" t="s">
        <v>279</v>
      </c>
      <c r="C181" s="189" t="s">
        <v>328</v>
      </c>
      <c r="D181" s="189" t="s">
        <v>424</v>
      </c>
      <c r="E181" s="189" t="s">
        <v>258</v>
      </c>
      <c r="F181" s="268" t="s">
        <v>280</v>
      </c>
      <c r="G181" s="7">
        <v>30000</v>
      </c>
      <c r="H181" s="180">
        <v>35369</v>
      </c>
      <c r="I181" s="180">
        <v>35764</v>
      </c>
      <c r="P181" s="229"/>
      <c r="Q181" s="224"/>
    </row>
    <row r="182" spans="1:17" ht="14.25" customHeight="1">
      <c r="A182" s="117">
        <v>161</v>
      </c>
      <c r="B182" s="268" t="s">
        <v>315</v>
      </c>
      <c r="C182" s="189" t="s">
        <v>266</v>
      </c>
      <c r="D182" s="189" t="s">
        <v>266</v>
      </c>
      <c r="E182" s="189" t="s">
        <v>260</v>
      </c>
      <c r="F182" s="268" t="s">
        <v>201</v>
      </c>
      <c r="G182" s="7">
        <v>40000</v>
      </c>
      <c r="H182" s="180">
        <v>35064</v>
      </c>
      <c r="I182" s="180">
        <v>35399</v>
      </c>
      <c r="P182" s="229"/>
      <c r="Q182" s="224"/>
    </row>
    <row r="183" spans="1:17" ht="14.25" customHeight="1">
      <c r="A183" s="219">
        <v>162</v>
      </c>
      <c r="B183" s="267" t="s">
        <v>415</v>
      </c>
      <c r="C183" s="241" t="s">
        <v>266</v>
      </c>
      <c r="D183" s="241" t="s">
        <v>266</v>
      </c>
      <c r="E183" s="241" t="s">
        <v>260</v>
      </c>
      <c r="F183" s="267" t="s">
        <v>191</v>
      </c>
      <c r="G183" s="185">
        <v>40000</v>
      </c>
      <c r="H183" s="186">
        <v>35064</v>
      </c>
      <c r="I183" s="186">
        <v>36219</v>
      </c>
      <c r="J183" s="313">
        <f>SUM(G179:G183)</f>
        <v>231450</v>
      </c>
      <c r="K183" s="313"/>
      <c r="L183" s="313">
        <f>SUM(G179:G181)</f>
        <v>151450</v>
      </c>
      <c r="M183" s="313"/>
      <c r="N183" s="313"/>
      <c r="O183" s="313">
        <f>SUM(G182:G183)</f>
        <v>80000</v>
      </c>
      <c r="P183" s="229"/>
      <c r="Q183" s="224"/>
    </row>
    <row r="184" spans="1:17" ht="14.25" customHeight="1">
      <c r="A184" s="117">
        <v>146</v>
      </c>
      <c r="B184" s="268" t="s">
        <v>608</v>
      </c>
      <c r="C184" s="189" t="s">
        <v>328</v>
      </c>
      <c r="D184" s="189" t="s">
        <v>424</v>
      </c>
      <c r="E184" s="189" t="s">
        <v>261</v>
      </c>
      <c r="F184" s="268" t="s">
        <v>609</v>
      </c>
      <c r="G184" s="7">
        <v>8000</v>
      </c>
      <c r="H184" s="180">
        <v>35461</v>
      </c>
      <c r="I184" s="180">
        <v>35946</v>
      </c>
      <c r="J184" s="303"/>
      <c r="K184" s="303"/>
      <c r="L184" s="303"/>
      <c r="M184" s="303"/>
      <c r="N184" s="303"/>
      <c r="O184" s="303"/>
      <c r="P184" s="229"/>
      <c r="Q184" s="224"/>
    </row>
    <row r="185" spans="1:17" ht="14.25" customHeight="1">
      <c r="A185" s="117">
        <v>146</v>
      </c>
      <c r="B185" s="268" t="s">
        <v>610</v>
      </c>
      <c r="C185" s="189" t="s">
        <v>424</v>
      </c>
      <c r="D185" s="189" t="s">
        <v>424</v>
      </c>
      <c r="E185" s="189" t="s">
        <v>261</v>
      </c>
      <c r="F185" s="268" t="s">
        <v>611</v>
      </c>
      <c r="G185" s="7">
        <v>3635</v>
      </c>
      <c r="H185" s="180">
        <v>35462</v>
      </c>
      <c r="I185" s="180">
        <v>36250</v>
      </c>
      <c r="J185" s="303"/>
      <c r="K185" s="303"/>
      <c r="L185" s="303"/>
      <c r="M185" s="303"/>
      <c r="N185" s="303"/>
      <c r="O185" s="303"/>
      <c r="P185" s="229"/>
      <c r="Q185" s="224"/>
    </row>
    <row r="186" spans="1:17" ht="14.25" customHeight="1">
      <c r="A186" s="117">
        <v>165</v>
      </c>
      <c r="B186" s="268" t="s">
        <v>396</v>
      </c>
      <c r="C186" s="189" t="s">
        <v>286</v>
      </c>
      <c r="D186" s="189" t="s">
        <v>166</v>
      </c>
      <c r="E186" s="189" t="s">
        <v>260</v>
      </c>
      <c r="F186" s="268" t="s">
        <v>108</v>
      </c>
      <c r="G186" s="7">
        <v>10000</v>
      </c>
      <c r="H186" s="180">
        <v>35703</v>
      </c>
      <c r="I186" s="180">
        <v>36068</v>
      </c>
      <c r="P186" s="229"/>
      <c r="Q186" s="224"/>
    </row>
    <row r="187" spans="1:17" ht="14.25" customHeight="1">
      <c r="A187" s="219">
        <v>166</v>
      </c>
      <c r="B187" s="267" t="s">
        <v>417</v>
      </c>
      <c r="C187" s="241" t="s">
        <v>266</v>
      </c>
      <c r="D187" s="241" t="s">
        <v>266</v>
      </c>
      <c r="E187" s="241" t="s">
        <v>260</v>
      </c>
      <c r="F187" s="267" t="s">
        <v>418</v>
      </c>
      <c r="G187" s="185">
        <v>23000</v>
      </c>
      <c r="H187" s="186">
        <v>35430</v>
      </c>
      <c r="I187" s="186">
        <v>36007</v>
      </c>
      <c r="J187" s="313">
        <f>SUM(G184:G187)</f>
        <v>44635</v>
      </c>
      <c r="K187" s="313"/>
      <c r="L187" s="313">
        <f>SUM(G184:G185)</f>
        <v>11635</v>
      </c>
      <c r="M187" s="313">
        <f>SUM(G186)</f>
        <v>10000</v>
      </c>
      <c r="N187" s="313"/>
      <c r="O187" s="313">
        <f>SUM(G187)</f>
        <v>23000</v>
      </c>
      <c r="P187" s="229"/>
      <c r="Q187" s="224"/>
    </row>
    <row r="188" spans="1:17" ht="14.25" customHeight="1">
      <c r="A188" s="220">
        <v>146</v>
      </c>
      <c r="B188" s="270" t="s">
        <v>378</v>
      </c>
      <c r="C188" s="242" t="s">
        <v>423</v>
      </c>
      <c r="D188" s="242" t="s">
        <v>422</v>
      </c>
      <c r="E188" s="242" t="s">
        <v>261</v>
      </c>
      <c r="F188" s="270" t="s">
        <v>446</v>
      </c>
      <c r="G188" s="187">
        <v>12935</v>
      </c>
      <c r="H188" s="188">
        <v>35946</v>
      </c>
      <c r="I188" s="188">
        <v>36068</v>
      </c>
      <c r="P188" s="229"/>
      <c r="Q188" s="224"/>
    </row>
    <row r="189" spans="1:17" ht="14.25" customHeight="1">
      <c r="A189" s="117">
        <v>170</v>
      </c>
      <c r="B189" s="268" t="s">
        <v>276</v>
      </c>
      <c r="C189" s="189" t="s">
        <v>423</v>
      </c>
      <c r="D189" s="189" t="s">
        <v>422</v>
      </c>
      <c r="E189" s="189" t="s">
        <v>261</v>
      </c>
      <c r="F189" s="268" t="s">
        <v>277</v>
      </c>
      <c r="G189" s="7">
        <v>25700</v>
      </c>
      <c r="H189" s="180">
        <v>36007</v>
      </c>
      <c r="I189" s="180">
        <v>36219</v>
      </c>
      <c r="P189" s="229"/>
      <c r="Q189" s="224"/>
    </row>
    <row r="190" spans="1:17" ht="14.25" customHeight="1">
      <c r="A190" s="117">
        <v>158</v>
      </c>
      <c r="B190" s="268" t="s">
        <v>225</v>
      </c>
      <c r="C190" s="189" t="s">
        <v>330</v>
      </c>
      <c r="D190" s="189" t="s">
        <v>424</v>
      </c>
      <c r="E190" s="189" t="s">
        <v>79</v>
      </c>
      <c r="F190" s="268" t="s">
        <v>135</v>
      </c>
      <c r="G190" s="7">
        <v>7500</v>
      </c>
      <c r="H190" s="180">
        <v>35795</v>
      </c>
      <c r="I190" s="180">
        <v>36494</v>
      </c>
      <c r="P190" s="229"/>
      <c r="Q190" s="224"/>
    </row>
    <row r="191" spans="1:17" ht="14.25" customHeight="1">
      <c r="A191" s="117">
        <v>167</v>
      </c>
      <c r="B191" s="268" t="s">
        <v>281</v>
      </c>
      <c r="C191" s="189" t="s">
        <v>363</v>
      </c>
      <c r="D191" s="189" t="s">
        <v>424</v>
      </c>
      <c r="E191" s="189" t="s">
        <v>259</v>
      </c>
      <c r="F191" s="268" t="s">
        <v>18</v>
      </c>
      <c r="G191" s="7">
        <v>14000</v>
      </c>
      <c r="H191" s="180">
        <v>35826</v>
      </c>
      <c r="I191" s="180">
        <v>36311</v>
      </c>
      <c r="P191" s="229"/>
      <c r="Q191" s="224"/>
    </row>
    <row r="192" spans="1:17" ht="14.25" customHeight="1">
      <c r="A192" s="117">
        <v>171</v>
      </c>
      <c r="B192" s="268" t="s">
        <v>477</v>
      </c>
      <c r="C192" s="189" t="s">
        <v>330</v>
      </c>
      <c r="D192" s="189" t="s">
        <v>424</v>
      </c>
      <c r="E192" s="189" t="s">
        <v>261</v>
      </c>
      <c r="F192" s="268" t="s">
        <v>278</v>
      </c>
      <c r="G192" s="7">
        <v>25200</v>
      </c>
      <c r="H192" s="180">
        <v>36068</v>
      </c>
      <c r="I192" s="180">
        <v>36129</v>
      </c>
      <c r="P192" s="229"/>
      <c r="Q192" s="224"/>
    </row>
    <row r="193" spans="1:17" ht="14.25" customHeight="1">
      <c r="A193" s="117">
        <v>169</v>
      </c>
      <c r="B193" s="268" t="s">
        <v>420</v>
      </c>
      <c r="C193" s="189" t="s">
        <v>266</v>
      </c>
      <c r="D193" s="189" t="s">
        <v>266</v>
      </c>
      <c r="E193" s="189" t="s">
        <v>260</v>
      </c>
      <c r="F193" s="268" t="s">
        <v>191</v>
      </c>
      <c r="G193" s="7">
        <v>120000</v>
      </c>
      <c r="H193" s="180">
        <v>36068</v>
      </c>
      <c r="I193" s="180">
        <v>36799</v>
      </c>
      <c r="P193" s="229"/>
      <c r="Q193" s="224"/>
    </row>
    <row r="194" spans="1:17" ht="14.25" customHeight="1">
      <c r="A194" s="219">
        <v>172</v>
      </c>
      <c r="B194" s="267" t="s">
        <v>386</v>
      </c>
      <c r="C194" s="241" t="s">
        <v>332</v>
      </c>
      <c r="D194" s="241" t="s">
        <v>266</v>
      </c>
      <c r="E194" s="241" t="s">
        <v>403</v>
      </c>
      <c r="F194" s="267" t="s">
        <v>387</v>
      </c>
      <c r="G194" s="185">
        <v>143150</v>
      </c>
      <c r="H194" s="186">
        <v>36068</v>
      </c>
      <c r="I194" s="186">
        <v>36799</v>
      </c>
      <c r="J194" s="313">
        <f>SUM(G188:G194)</f>
        <v>348485</v>
      </c>
      <c r="K194" s="313">
        <f>SUM(G188:G189)</f>
        <v>38635</v>
      </c>
      <c r="L194" s="313">
        <f>SUM(G190:G192)</f>
        <v>46700</v>
      </c>
      <c r="M194" s="313"/>
      <c r="N194" s="313"/>
      <c r="O194" s="313">
        <f>SUM(G193:G194)</f>
        <v>263150</v>
      </c>
      <c r="P194" s="229"/>
      <c r="Q194" s="224"/>
    </row>
    <row r="195" spans="1:17" ht="14.25" customHeight="1">
      <c r="A195" s="220">
        <v>175</v>
      </c>
      <c r="B195" s="270" t="s">
        <v>485</v>
      </c>
      <c r="C195" s="242" t="s">
        <v>72</v>
      </c>
      <c r="D195" s="242" t="s">
        <v>422</v>
      </c>
      <c r="E195" s="242" t="s">
        <v>259</v>
      </c>
      <c r="F195" s="270" t="s">
        <v>470</v>
      </c>
      <c r="G195" s="187">
        <v>23387</v>
      </c>
      <c r="H195" s="188">
        <v>36464</v>
      </c>
      <c r="I195" s="188">
        <v>36738</v>
      </c>
      <c r="P195" s="229"/>
      <c r="Q195" s="224"/>
    </row>
    <row r="196" spans="1:17" ht="14.25" customHeight="1">
      <c r="A196" s="219">
        <v>174</v>
      </c>
      <c r="B196" s="267" t="s">
        <v>468</v>
      </c>
      <c r="C196" s="241" t="s">
        <v>330</v>
      </c>
      <c r="D196" s="241" t="s">
        <v>424</v>
      </c>
      <c r="E196" s="241" t="s">
        <v>261</v>
      </c>
      <c r="F196" s="267" t="s">
        <v>278</v>
      </c>
      <c r="G196" s="185">
        <v>200000</v>
      </c>
      <c r="H196" s="186">
        <v>36341</v>
      </c>
      <c r="I196" s="186">
        <v>37071</v>
      </c>
      <c r="J196" s="313">
        <f>SUM(G195:G196)</f>
        <v>223387</v>
      </c>
      <c r="K196" s="313">
        <f>SUM(G195)</f>
        <v>23387</v>
      </c>
      <c r="L196" s="313">
        <f>SUM(G196)</f>
        <v>200000</v>
      </c>
      <c r="M196" s="267"/>
      <c r="N196" s="267"/>
      <c r="O196" s="267"/>
      <c r="P196" s="229"/>
      <c r="Q196" s="224"/>
    </row>
    <row r="197" spans="1:17" ht="14.25" customHeight="1">
      <c r="A197" s="220">
        <v>177</v>
      </c>
      <c r="B197" s="270" t="s">
        <v>489</v>
      </c>
      <c r="C197" s="242" t="s">
        <v>424</v>
      </c>
      <c r="D197" s="242" t="s">
        <v>424</v>
      </c>
      <c r="E197" s="242" t="s">
        <v>260</v>
      </c>
      <c r="F197" s="270" t="s">
        <v>482</v>
      </c>
      <c r="G197" s="187">
        <v>7700</v>
      </c>
      <c r="H197" s="188">
        <v>36738</v>
      </c>
      <c r="I197" s="188">
        <v>36830</v>
      </c>
      <c r="P197" s="229"/>
      <c r="Q197" s="224"/>
    </row>
    <row r="198" spans="1:17" ht="14.25" customHeight="1">
      <c r="A198" s="117">
        <v>178</v>
      </c>
      <c r="B198" s="268" t="s">
        <v>491</v>
      </c>
      <c r="C198" s="189" t="s">
        <v>424</v>
      </c>
      <c r="D198" s="189" t="s">
        <v>424</v>
      </c>
      <c r="E198" s="189" t="s">
        <v>260</v>
      </c>
      <c r="F198" s="268" t="s">
        <v>484</v>
      </c>
      <c r="G198" s="7">
        <v>11350</v>
      </c>
      <c r="H198" s="180">
        <v>36738</v>
      </c>
      <c r="I198" s="180">
        <v>36830</v>
      </c>
      <c r="P198" s="229"/>
      <c r="Q198" s="224"/>
    </row>
    <row r="199" spans="1:17" ht="14.25" customHeight="1">
      <c r="A199" s="117">
        <v>179</v>
      </c>
      <c r="B199" s="268" t="s">
        <v>503</v>
      </c>
      <c r="C199" s="189" t="s">
        <v>424</v>
      </c>
      <c r="D199" s="189" t="s">
        <v>424</v>
      </c>
      <c r="E199" s="189" t="s">
        <v>260</v>
      </c>
      <c r="F199" s="268" t="s">
        <v>36</v>
      </c>
      <c r="G199" s="7">
        <v>33354</v>
      </c>
      <c r="H199" s="180">
        <v>36860</v>
      </c>
      <c r="I199" s="180">
        <v>37287</v>
      </c>
      <c r="P199" s="229"/>
      <c r="Q199" s="224"/>
    </row>
    <row r="200" spans="1:17" ht="14.25" customHeight="1">
      <c r="A200" s="219">
        <v>176</v>
      </c>
      <c r="B200" s="267" t="s">
        <v>472</v>
      </c>
      <c r="C200" s="241" t="s">
        <v>266</v>
      </c>
      <c r="D200" s="241" t="s">
        <v>266</v>
      </c>
      <c r="E200" s="241" t="s">
        <v>260</v>
      </c>
      <c r="F200" s="267" t="s">
        <v>191</v>
      </c>
      <c r="G200" s="185">
        <v>40000</v>
      </c>
      <c r="H200" s="186">
        <v>36525</v>
      </c>
      <c r="I200" s="186">
        <v>36891</v>
      </c>
      <c r="J200" s="313">
        <f>SUM(G197:G200)</f>
        <v>92404</v>
      </c>
      <c r="K200" s="313"/>
      <c r="L200" s="313">
        <f>SUM(G197:G199)</f>
        <v>52404</v>
      </c>
      <c r="M200" s="313"/>
      <c r="N200" s="313"/>
      <c r="O200" s="313">
        <f>SUM(G200)</f>
        <v>40000</v>
      </c>
      <c r="P200" s="229"/>
      <c r="Q200" s="224"/>
    </row>
    <row r="201" spans="1:17" ht="14.25" customHeight="1">
      <c r="A201" s="220">
        <v>181</v>
      </c>
      <c r="B201" s="270" t="s">
        <v>494</v>
      </c>
      <c r="C201" s="242" t="s">
        <v>72</v>
      </c>
      <c r="D201" s="242" t="s">
        <v>422</v>
      </c>
      <c r="E201" s="242" t="s">
        <v>495</v>
      </c>
      <c r="F201" s="270" t="s">
        <v>498</v>
      </c>
      <c r="G201" s="187">
        <v>14000</v>
      </c>
      <c r="H201" s="188">
        <v>36950</v>
      </c>
      <c r="I201" s="188">
        <v>37590</v>
      </c>
      <c r="P201" s="229"/>
      <c r="Q201" s="224"/>
    </row>
    <row r="202" spans="1:17" ht="14.25" customHeight="1">
      <c r="A202" s="117">
        <v>182</v>
      </c>
      <c r="B202" s="268" t="s">
        <v>493</v>
      </c>
      <c r="C202" s="189" t="s">
        <v>72</v>
      </c>
      <c r="D202" s="189" t="s">
        <v>422</v>
      </c>
      <c r="E202" s="189" t="s">
        <v>259</v>
      </c>
      <c r="F202" s="268" t="s">
        <v>501</v>
      </c>
      <c r="G202" s="7">
        <v>10000</v>
      </c>
      <c r="H202" s="180">
        <v>37103</v>
      </c>
      <c r="I202" s="180" t="s">
        <v>499</v>
      </c>
      <c r="P202" s="229"/>
      <c r="Q202" s="224"/>
    </row>
    <row r="203" spans="1:17" ht="14.25" customHeight="1">
      <c r="A203" s="117">
        <v>180</v>
      </c>
      <c r="B203" s="268" t="s">
        <v>492</v>
      </c>
      <c r="C203" s="189" t="s">
        <v>424</v>
      </c>
      <c r="D203" s="189" t="s">
        <v>424</v>
      </c>
      <c r="E203" s="189" t="s">
        <v>261</v>
      </c>
      <c r="F203" s="268" t="s">
        <v>497</v>
      </c>
      <c r="G203" s="7">
        <v>70000</v>
      </c>
      <c r="H203" s="180">
        <v>37042</v>
      </c>
      <c r="I203" s="180">
        <v>37225</v>
      </c>
      <c r="P203" s="229"/>
      <c r="Q203" s="224"/>
    </row>
    <row r="204" spans="1:17" ht="14.25" customHeight="1">
      <c r="A204" s="117">
        <v>183</v>
      </c>
      <c r="B204" s="268" t="s">
        <v>34</v>
      </c>
      <c r="C204" s="189" t="s">
        <v>363</v>
      </c>
      <c r="D204" s="189" t="s">
        <v>424</v>
      </c>
      <c r="E204" s="189" t="s">
        <v>261</v>
      </c>
      <c r="F204" s="268" t="s">
        <v>33</v>
      </c>
      <c r="G204" s="7">
        <v>17000</v>
      </c>
      <c r="H204" s="180">
        <v>37103</v>
      </c>
      <c r="I204" s="180" t="s">
        <v>499</v>
      </c>
      <c r="P204" s="229"/>
      <c r="Q204" s="224"/>
    </row>
    <row r="205" spans="1:17" ht="14.25" customHeight="1">
      <c r="A205" s="219">
        <v>184</v>
      </c>
      <c r="B205" s="267" t="s">
        <v>32</v>
      </c>
      <c r="C205" s="241" t="s">
        <v>330</v>
      </c>
      <c r="D205" s="241" t="s">
        <v>424</v>
      </c>
      <c r="E205" s="241" t="s">
        <v>261</v>
      </c>
      <c r="F205" s="267" t="s">
        <v>278</v>
      </c>
      <c r="G205" s="185">
        <v>162000</v>
      </c>
      <c r="H205" s="186">
        <v>37103</v>
      </c>
      <c r="I205" s="186">
        <v>37833</v>
      </c>
      <c r="J205" s="313">
        <f>SUM(G201:G205)</f>
        <v>273000</v>
      </c>
      <c r="K205" s="313">
        <f>SUM(G201:G202)</f>
        <v>24000</v>
      </c>
      <c r="L205" s="313">
        <f>SUM(G203:G205)</f>
        <v>249000</v>
      </c>
      <c r="M205" s="267"/>
      <c r="N205" s="267"/>
      <c r="O205" s="267"/>
      <c r="P205" s="229"/>
      <c r="Q205" s="224"/>
    </row>
    <row r="206" spans="1:17">
      <c r="A206" s="184">
        <v>185</v>
      </c>
      <c r="B206" s="272" t="s">
        <v>48</v>
      </c>
      <c r="C206" s="244" t="s">
        <v>286</v>
      </c>
      <c r="D206" s="244" t="s">
        <v>166</v>
      </c>
      <c r="E206" s="244" t="s">
        <v>260</v>
      </c>
      <c r="F206" s="145" t="s">
        <v>549</v>
      </c>
      <c r="G206" s="139">
        <v>26171</v>
      </c>
      <c r="H206" s="181">
        <v>37256</v>
      </c>
      <c r="I206" s="181">
        <v>38199</v>
      </c>
      <c r="P206" s="229"/>
      <c r="Q206" s="224"/>
    </row>
    <row r="207" spans="1:17">
      <c r="A207" s="184">
        <v>188</v>
      </c>
      <c r="B207" s="272" t="s">
        <v>51</v>
      </c>
      <c r="C207" s="244" t="s">
        <v>328</v>
      </c>
      <c r="D207" s="244" t="s">
        <v>166</v>
      </c>
      <c r="E207" s="244" t="s">
        <v>260</v>
      </c>
      <c r="F207" s="145" t="s">
        <v>280</v>
      </c>
      <c r="G207" s="139">
        <v>44596</v>
      </c>
      <c r="H207" s="181">
        <v>37270</v>
      </c>
      <c r="I207" s="181">
        <v>38168</v>
      </c>
      <c r="P207" s="229"/>
      <c r="Q207" s="224"/>
    </row>
    <row r="208" spans="1:17">
      <c r="A208" s="184">
        <v>186</v>
      </c>
      <c r="B208" s="272" t="s">
        <v>49</v>
      </c>
      <c r="C208" s="244" t="s">
        <v>286</v>
      </c>
      <c r="D208" s="244" t="s">
        <v>166</v>
      </c>
      <c r="E208" s="244" t="s">
        <v>260</v>
      </c>
      <c r="F208" s="145" t="s">
        <v>322</v>
      </c>
      <c r="G208" s="139">
        <v>96000</v>
      </c>
      <c r="H208" s="181">
        <v>37346</v>
      </c>
      <c r="I208" s="181">
        <v>38351</v>
      </c>
      <c r="P208" s="229"/>
      <c r="Q208" s="224"/>
    </row>
    <row r="209" spans="1:17" ht="26">
      <c r="A209" s="222">
        <v>190</v>
      </c>
      <c r="B209" s="273" t="s">
        <v>572</v>
      </c>
      <c r="C209" s="245" t="s">
        <v>332</v>
      </c>
      <c r="D209" s="245" t="s">
        <v>166</v>
      </c>
      <c r="E209" s="245" t="s">
        <v>403</v>
      </c>
      <c r="F209" s="273" t="s">
        <v>571</v>
      </c>
      <c r="G209" s="192">
        <f>41155+36746</f>
        <v>77901</v>
      </c>
      <c r="H209" s="193">
        <v>37346</v>
      </c>
      <c r="I209" s="193">
        <v>38260</v>
      </c>
      <c r="J209" s="313">
        <f>SUM(G206:G209)</f>
        <v>244668</v>
      </c>
      <c r="K209" s="313"/>
      <c r="L209" s="267"/>
      <c r="M209" s="313">
        <f>SUM(G206:G209)</f>
        <v>244668</v>
      </c>
      <c r="N209" s="267"/>
      <c r="O209" s="267"/>
      <c r="P209" s="229"/>
      <c r="Q209" s="224"/>
    </row>
    <row r="210" spans="1:17">
      <c r="A210" s="223">
        <v>189</v>
      </c>
      <c r="B210" s="274" t="s">
        <v>50</v>
      </c>
      <c r="C210" s="246" t="s">
        <v>424</v>
      </c>
      <c r="D210" s="246" t="s">
        <v>424</v>
      </c>
      <c r="E210" s="246" t="s">
        <v>260</v>
      </c>
      <c r="F210" s="297" t="s">
        <v>535</v>
      </c>
      <c r="G210" s="194">
        <v>46488</v>
      </c>
      <c r="H210" s="225">
        <v>37802</v>
      </c>
      <c r="I210" s="195">
        <v>38503</v>
      </c>
      <c r="P210" s="229"/>
      <c r="Q210" s="224"/>
    </row>
    <row r="211" spans="1:17">
      <c r="A211" s="91">
        <v>146</v>
      </c>
      <c r="B211" s="265" t="s">
        <v>612</v>
      </c>
      <c r="C211" s="240" t="s">
        <v>363</v>
      </c>
      <c r="D211" s="93" t="s">
        <v>424</v>
      </c>
      <c r="E211" s="93" t="s">
        <v>260</v>
      </c>
      <c r="F211" s="106" t="s">
        <v>613</v>
      </c>
      <c r="G211" s="137">
        <v>4000</v>
      </c>
      <c r="H211" s="225">
        <v>37803</v>
      </c>
      <c r="I211" s="225">
        <v>38199</v>
      </c>
      <c r="P211" s="229"/>
      <c r="Q211" s="224"/>
    </row>
    <row r="212" spans="1:17">
      <c r="A212" s="91">
        <v>146</v>
      </c>
      <c r="B212" s="265" t="s">
        <v>615</v>
      </c>
      <c r="C212" s="240" t="s">
        <v>333</v>
      </c>
      <c r="D212" s="93" t="s">
        <v>424</v>
      </c>
      <c r="E212" s="93" t="s">
        <v>261</v>
      </c>
      <c r="F212" s="106" t="s">
        <v>614</v>
      </c>
      <c r="G212" s="137">
        <v>16381</v>
      </c>
      <c r="H212" s="225">
        <v>37804</v>
      </c>
      <c r="I212" s="225">
        <v>38200</v>
      </c>
      <c r="P212" s="229"/>
      <c r="Q212" s="224"/>
    </row>
    <row r="213" spans="1:17">
      <c r="A213" s="222">
        <v>187</v>
      </c>
      <c r="B213" s="273" t="s">
        <v>565</v>
      </c>
      <c r="C213" s="247" t="s">
        <v>286</v>
      </c>
      <c r="D213" s="247" t="s">
        <v>166</v>
      </c>
      <c r="E213" s="247" t="s">
        <v>403</v>
      </c>
      <c r="F213" s="298" t="s">
        <v>577</v>
      </c>
      <c r="G213" s="196">
        <v>10333</v>
      </c>
      <c r="H213" s="197">
        <v>37802</v>
      </c>
      <c r="I213" s="197">
        <v>38199</v>
      </c>
      <c r="J213" s="313">
        <f>SUM(G210:G213)</f>
        <v>77202</v>
      </c>
      <c r="K213" s="267"/>
      <c r="L213" s="313">
        <f>SUM(G210:G212)</f>
        <v>66869</v>
      </c>
      <c r="M213" s="313">
        <f>SUM(G213)</f>
        <v>10333</v>
      </c>
      <c r="N213" s="267"/>
      <c r="O213" s="267"/>
      <c r="P213" s="229"/>
      <c r="Q213" s="224"/>
    </row>
    <row r="214" spans="1:17" ht="26">
      <c r="A214" s="220">
        <v>194</v>
      </c>
      <c r="B214" s="275" t="s">
        <v>539</v>
      </c>
      <c r="C214" s="248" t="s">
        <v>423</v>
      </c>
      <c r="D214" s="248" t="s">
        <v>422</v>
      </c>
      <c r="E214" s="248" t="s">
        <v>80</v>
      </c>
      <c r="F214" s="279" t="s">
        <v>540</v>
      </c>
      <c r="G214" s="198">
        <v>31650</v>
      </c>
      <c r="H214" s="199">
        <v>37986</v>
      </c>
      <c r="I214" s="199">
        <v>38564</v>
      </c>
      <c r="P214" s="229"/>
      <c r="Q214" s="224"/>
    </row>
    <row r="215" spans="1:17" ht="26">
      <c r="A215" s="117">
        <v>191</v>
      </c>
      <c r="B215" s="276" t="s">
        <v>536</v>
      </c>
      <c r="C215" s="249" t="s">
        <v>363</v>
      </c>
      <c r="D215" s="249" t="s">
        <v>422</v>
      </c>
      <c r="E215" s="249" t="s">
        <v>261</v>
      </c>
      <c r="F215" s="276" t="s">
        <v>537</v>
      </c>
      <c r="G215" s="200">
        <v>65000</v>
      </c>
      <c r="H215" s="201">
        <v>37986</v>
      </c>
      <c r="I215" s="201">
        <v>38533</v>
      </c>
      <c r="P215" s="229"/>
      <c r="Q215" s="224"/>
    </row>
    <row r="216" spans="1:17" ht="26">
      <c r="A216" s="117">
        <v>195</v>
      </c>
      <c r="B216" s="276" t="s">
        <v>541</v>
      </c>
      <c r="C216" s="249" t="s">
        <v>363</v>
      </c>
      <c r="D216" s="249" t="s">
        <v>422</v>
      </c>
      <c r="E216" s="249" t="s">
        <v>80</v>
      </c>
      <c r="F216" s="276" t="s">
        <v>542</v>
      </c>
      <c r="G216" s="200">
        <v>52200</v>
      </c>
      <c r="H216" s="201">
        <v>38017</v>
      </c>
      <c r="I216" s="201">
        <v>39263</v>
      </c>
      <c r="P216" s="229"/>
      <c r="Q216" s="224"/>
    </row>
    <row r="217" spans="1:17" ht="26">
      <c r="A217" s="117">
        <v>192</v>
      </c>
      <c r="B217" s="277" t="s">
        <v>538</v>
      </c>
      <c r="C217" s="249" t="s">
        <v>330</v>
      </c>
      <c r="D217" s="249" t="s">
        <v>424</v>
      </c>
      <c r="E217" s="249" t="s">
        <v>261</v>
      </c>
      <c r="F217" s="276" t="s">
        <v>278</v>
      </c>
      <c r="G217" s="200">
        <v>75000</v>
      </c>
      <c r="H217" s="201">
        <v>38107</v>
      </c>
      <c r="I217" s="201">
        <v>39812</v>
      </c>
      <c r="P217" s="229"/>
      <c r="Q217" s="224"/>
    </row>
    <row r="218" spans="1:17" ht="26">
      <c r="A218" s="219">
        <v>193</v>
      </c>
      <c r="B218" s="278" t="s">
        <v>554</v>
      </c>
      <c r="C218" s="250" t="s">
        <v>332</v>
      </c>
      <c r="D218" s="241" t="s">
        <v>166</v>
      </c>
      <c r="E218" s="250" t="s">
        <v>403</v>
      </c>
      <c r="F218" s="281" t="s">
        <v>552</v>
      </c>
      <c r="G218" s="202">
        <f>64912+62127</f>
        <v>127039</v>
      </c>
      <c r="H218" s="203">
        <v>37986</v>
      </c>
      <c r="I218" s="203">
        <v>38929</v>
      </c>
      <c r="J218" s="313">
        <f>SUM(G214:G218)</f>
        <v>350889</v>
      </c>
      <c r="K218" s="313">
        <f>SUM(G214:G216)</f>
        <v>148850</v>
      </c>
      <c r="L218" s="313">
        <f>SUM(G217)</f>
        <v>75000</v>
      </c>
      <c r="M218" s="313">
        <f>SUM(G218)</f>
        <v>127039</v>
      </c>
      <c r="N218" s="267"/>
      <c r="O218" s="267"/>
      <c r="P218" s="229"/>
      <c r="Q218" s="224"/>
    </row>
    <row r="219" spans="1:17">
      <c r="A219" s="220">
        <v>196</v>
      </c>
      <c r="B219" s="279" t="s">
        <v>543</v>
      </c>
      <c r="C219" s="248" t="s">
        <v>423</v>
      </c>
      <c r="D219" s="248" t="s">
        <v>422</v>
      </c>
      <c r="E219" s="248" t="s">
        <v>76</v>
      </c>
      <c r="F219" s="279" t="s">
        <v>544</v>
      </c>
      <c r="G219" s="198">
        <v>44640</v>
      </c>
      <c r="H219" s="199">
        <v>38383</v>
      </c>
      <c r="I219" s="199">
        <v>38716</v>
      </c>
      <c r="P219" s="229"/>
      <c r="Q219" s="224"/>
    </row>
    <row r="220" spans="1:17">
      <c r="A220" s="219">
        <v>199</v>
      </c>
      <c r="B220" s="278" t="s">
        <v>555</v>
      </c>
      <c r="C220" s="250" t="s">
        <v>332</v>
      </c>
      <c r="D220" s="250" t="s">
        <v>166</v>
      </c>
      <c r="E220" s="250" t="s">
        <v>556</v>
      </c>
      <c r="F220" s="281" t="s">
        <v>557</v>
      </c>
      <c r="G220" s="202">
        <v>22564</v>
      </c>
      <c r="H220" s="203">
        <v>38594</v>
      </c>
      <c r="I220" s="203">
        <v>39081</v>
      </c>
      <c r="J220" s="313">
        <f>SUM(G219:G220)</f>
        <v>67204</v>
      </c>
      <c r="K220" s="313">
        <f>SUM(G219)</f>
        <v>44640</v>
      </c>
      <c r="L220" s="267"/>
      <c r="M220" s="313">
        <f>SUM(G220)</f>
        <v>22564</v>
      </c>
      <c r="N220" s="267"/>
      <c r="O220" s="267"/>
      <c r="P220" s="229"/>
      <c r="Q220" s="224"/>
    </row>
    <row r="221" spans="1:17" ht="26">
      <c r="A221" s="117">
        <v>197</v>
      </c>
      <c r="B221" s="280" t="s">
        <v>547</v>
      </c>
      <c r="C221" s="251" t="s">
        <v>423</v>
      </c>
      <c r="D221" s="251" t="s">
        <v>422</v>
      </c>
      <c r="E221" s="251" t="s">
        <v>80</v>
      </c>
      <c r="F221" s="265" t="s">
        <v>548</v>
      </c>
      <c r="G221" s="140">
        <v>74877</v>
      </c>
      <c r="H221" s="183">
        <v>38717</v>
      </c>
      <c r="I221" s="183">
        <v>39629</v>
      </c>
      <c r="P221" s="229"/>
      <c r="Q221" s="224"/>
    </row>
    <row r="222" spans="1:17" ht="26">
      <c r="A222" s="117">
        <v>201</v>
      </c>
      <c r="B222" s="265" t="s">
        <v>545</v>
      </c>
      <c r="C222" s="251" t="s">
        <v>72</v>
      </c>
      <c r="D222" s="251" t="s">
        <v>422</v>
      </c>
      <c r="E222" s="251" t="s">
        <v>546</v>
      </c>
      <c r="F222" s="265" t="s">
        <v>570</v>
      </c>
      <c r="G222" s="140">
        <v>63280</v>
      </c>
      <c r="H222" s="183">
        <v>38898</v>
      </c>
      <c r="I222" s="183">
        <v>39629</v>
      </c>
      <c r="P222" s="229"/>
      <c r="Q222" s="224"/>
    </row>
    <row r="223" spans="1:17">
      <c r="A223" s="91">
        <v>146</v>
      </c>
      <c r="B223" s="265" t="s">
        <v>616</v>
      </c>
      <c r="C223" s="93" t="s">
        <v>363</v>
      </c>
      <c r="D223" s="93" t="s">
        <v>424</v>
      </c>
      <c r="E223" s="93" t="s">
        <v>259</v>
      </c>
      <c r="F223" s="106" t="s">
        <v>533</v>
      </c>
      <c r="G223" s="137">
        <v>23924</v>
      </c>
      <c r="H223" s="182">
        <v>38776</v>
      </c>
      <c r="I223" s="182">
        <v>39294</v>
      </c>
      <c r="P223" s="229"/>
      <c r="Q223" s="224"/>
    </row>
    <row r="224" spans="1:17">
      <c r="A224" s="91">
        <v>146</v>
      </c>
      <c r="B224" s="265" t="s">
        <v>617</v>
      </c>
      <c r="C224" s="93" t="s">
        <v>333</v>
      </c>
      <c r="D224" s="93" t="s">
        <v>424</v>
      </c>
      <c r="E224" s="93" t="s">
        <v>261</v>
      </c>
      <c r="F224" s="106" t="s">
        <v>614</v>
      </c>
      <c r="G224" s="137">
        <v>7602</v>
      </c>
      <c r="H224" s="182">
        <v>38776</v>
      </c>
      <c r="I224" s="182">
        <v>39294</v>
      </c>
      <c r="P224" s="229"/>
      <c r="Q224" s="224"/>
    </row>
    <row r="225" spans="1:17" ht="26">
      <c r="A225" s="219">
        <v>200</v>
      </c>
      <c r="B225" s="281" t="s">
        <v>559</v>
      </c>
      <c r="C225" s="250" t="s">
        <v>332</v>
      </c>
      <c r="D225" s="250" t="s">
        <v>166</v>
      </c>
      <c r="E225" s="250" t="s">
        <v>403</v>
      </c>
      <c r="F225" s="281" t="s">
        <v>560</v>
      </c>
      <c r="G225" s="202">
        <v>167982</v>
      </c>
      <c r="H225" s="203">
        <v>38807</v>
      </c>
      <c r="I225" s="203">
        <v>40542</v>
      </c>
      <c r="J225" s="313">
        <f>SUM(G221:G225)</f>
        <v>337665</v>
      </c>
      <c r="K225" s="313">
        <f>SUM(G221:G222)</f>
        <v>138157</v>
      </c>
      <c r="L225" s="313">
        <f>SUM(G223:G224)</f>
        <v>31526</v>
      </c>
      <c r="M225" s="313">
        <f>SUM(G225)</f>
        <v>167982</v>
      </c>
      <c r="N225" s="267"/>
      <c r="O225" s="267"/>
      <c r="P225" s="229"/>
      <c r="Q225" s="224"/>
    </row>
    <row r="226" spans="1:17" ht="26">
      <c r="A226" s="220">
        <v>202</v>
      </c>
      <c r="B226" s="275" t="s">
        <v>568</v>
      </c>
      <c r="C226" s="248" t="s">
        <v>423</v>
      </c>
      <c r="D226" s="248" t="s">
        <v>422</v>
      </c>
      <c r="E226" s="248" t="s">
        <v>261</v>
      </c>
      <c r="F226" s="279" t="s">
        <v>532</v>
      </c>
      <c r="G226" s="198">
        <v>212500</v>
      </c>
      <c r="H226" s="199">
        <v>39082</v>
      </c>
      <c r="I226" s="199">
        <v>40025</v>
      </c>
      <c r="P226" s="229"/>
      <c r="Q226" s="224"/>
    </row>
    <row r="227" spans="1:17" ht="26">
      <c r="A227" s="219">
        <v>198</v>
      </c>
      <c r="B227" s="281" t="s">
        <v>567</v>
      </c>
      <c r="C227" s="250" t="s">
        <v>424</v>
      </c>
      <c r="D227" s="250" t="s">
        <v>424</v>
      </c>
      <c r="E227" s="250" t="s">
        <v>261</v>
      </c>
      <c r="F227" s="281" t="s">
        <v>531</v>
      </c>
      <c r="G227" s="202">
        <v>143960</v>
      </c>
      <c r="H227" s="203">
        <v>39082</v>
      </c>
      <c r="I227" s="203">
        <v>40178</v>
      </c>
      <c r="J227" s="313">
        <f>SUM(G226:G227)</f>
        <v>356460</v>
      </c>
      <c r="K227" s="313">
        <f>SUM(G226)</f>
        <v>212500</v>
      </c>
      <c r="L227" s="313">
        <f>SUM(G227)</f>
        <v>143960</v>
      </c>
      <c r="M227" s="267"/>
      <c r="N227" s="267"/>
      <c r="O227" s="267"/>
      <c r="P227" s="229"/>
      <c r="Q227" s="224"/>
    </row>
    <row r="228" spans="1:17">
      <c r="A228" s="221">
        <v>146</v>
      </c>
      <c r="B228" s="282" t="s">
        <v>618</v>
      </c>
      <c r="C228" s="252" t="s">
        <v>333</v>
      </c>
      <c r="D228" s="243" t="s">
        <v>424</v>
      </c>
      <c r="E228" s="243" t="s">
        <v>261</v>
      </c>
      <c r="F228" s="226" t="s">
        <v>614</v>
      </c>
      <c r="G228" s="227">
        <v>13476</v>
      </c>
      <c r="H228" s="204">
        <v>39448</v>
      </c>
      <c r="I228" s="204">
        <v>39448</v>
      </c>
      <c r="J228" s="315">
        <f>SUM(G228)</f>
        <v>13476</v>
      </c>
      <c r="K228" s="315"/>
      <c r="L228" s="315">
        <f>SUM(G228)</f>
        <v>13476</v>
      </c>
      <c r="M228" s="271"/>
      <c r="N228" s="271"/>
      <c r="O228" s="271"/>
      <c r="P228" s="229"/>
      <c r="Q228" s="224"/>
    </row>
    <row r="229" spans="1:17">
      <c r="A229" s="91">
        <v>146</v>
      </c>
      <c r="B229" s="265" t="s">
        <v>619</v>
      </c>
      <c r="C229" s="240" t="s">
        <v>423</v>
      </c>
      <c r="D229" s="93" t="s">
        <v>422</v>
      </c>
      <c r="E229" s="93" t="s">
        <v>261</v>
      </c>
      <c r="F229" s="106" t="s">
        <v>620</v>
      </c>
      <c r="G229" s="137">
        <v>7500</v>
      </c>
      <c r="H229" s="201">
        <v>39813</v>
      </c>
      <c r="I229" s="201">
        <v>39814</v>
      </c>
      <c r="J229" s="303"/>
      <c r="K229" s="303"/>
      <c r="L229" s="303"/>
      <c r="P229" s="229"/>
      <c r="Q229" s="224"/>
    </row>
    <row r="230" spans="1:17">
      <c r="A230" s="219">
        <v>205</v>
      </c>
      <c r="B230" s="281" t="s">
        <v>566</v>
      </c>
      <c r="C230" s="250" t="s">
        <v>332</v>
      </c>
      <c r="D230" s="250" t="s">
        <v>166</v>
      </c>
      <c r="E230" s="250" t="s">
        <v>260</v>
      </c>
      <c r="F230" s="281" t="s">
        <v>530</v>
      </c>
      <c r="G230" s="202">
        <v>83238</v>
      </c>
      <c r="H230" s="203">
        <v>39813</v>
      </c>
      <c r="I230" s="203">
        <v>40543</v>
      </c>
      <c r="J230" s="313">
        <f>SUM(G229:G230)</f>
        <v>90738</v>
      </c>
      <c r="K230" s="313">
        <f>SUM(G229)</f>
        <v>7500</v>
      </c>
      <c r="L230" s="267"/>
      <c r="M230" s="313">
        <f>SUM(G230)</f>
        <v>83238</v>
      </c>
      <c r="N230" s="267"/>
      <c r="O230" s="267"/>
      <c r="P230" s="229"/>
      <c r="Q230" s="224"/>
    </row>
    <row r="231" spans="1:17" ht="26">
      <c r="A231" s="117">
        <v>204</v>
      </c>
      <c r="B231" s="276" t="s">
        <v>569</v>
      </c>
      <c r="C231" s="249" t="s">
        <v>423</v>
      </c>
      <c r="D231" s="249" t="s">
        <v>424</v>
      </c>
      <c r="E231" s="249" t="s">
        <v>261</v>
      </c>
      <c r="F231" s="276" t="s">
        <v>621</v>
      </c>
      <c r="G231" s="200">
        <v>163618</v>
      </c>
      <c r="H231" s="201">
        <v>40178</v>
      </c>
      <c r="I231" s="201">
        <v>40543</v>
      </c>
      <c r="P231" s="229"/>
      <c r="Q231" s="224"/>
    </row>
    <row r="232" spans="1:17" ht="26">
      <c r="A232" s="219">
        <v>206</v>
      </c>
      <c r="B232" s="278" t="s">
        <v>562</v>
      </c>
      <c r="C232" s="250" t="s">
        <v>328</v>
      </c>
      <c r="D232" s="250" t="s">
        <v>166</v>
      </c>
      <c r="E232" s="250" t="s">
        <v>556</v>
      </c>
      <c r="F232" s="281" t="s">
        <v>563</v>
      </c>
      <c r="G232" s="202">
        <v>20000</v>
      </c>
      <c r="H232" s="203">
        <v>40390</v>
      </c>
      <c r="I232" s="203">
        <v>40907</v>
      </c>
      <c r="J232" s="313">
        <f>SUM(G231:G232)</f>
        <v>183618</v>
      </c>
      <c r="K232" s="267"/>
      <c r="L232" s="313">
        <f>SUM(G231)</f>
        <v>163618</v>
      </c>
      <c r="M232" s="313">
        <f>SUM(G232)</f>
        <v>20000</v>
      </c>
      <c r="N232" s="267"/>
      <c r="O232" s="267"/>
      <c r="P232" s="229"/>
      <c r="Q232" s="224"/>
    </row>
    <row r="233" spans="1:17" ht="14" thickBot="1">
      <c r="A233" s="117"/>
      <c r="B233" s="277"/>
      <c r="C233" s="249"/>
      <c r="D233" s="249"/>
      <c r="E233" s="249"/>
      <c r="F233" s="276"/>
      <c r="G233" s="200"/>
      <c r="H233" s="201"/>
      <c r="I233" s="201"/>
      <c r="J233" s="314"/>
      <c r="K233" s="268"/>
      <c r="L233" s="314"/>
      <c r="M233" s="314"/>
      <c r="N233" s="268"/>
      <c r="O233" s="268"/>
      <c r="P233" s="229"/>
      <c r="Q233" s="224"/>
    </row>
    <row r="234" spans="1:17" s="325" customFormat="1" ht="29.5" customHeight="1" thickTop="1" thickBot="1">
      <c r="A234" s="318"/>
      <c r="B234" s="317"/>
      <c r="C234" s="319"/>
      <c r="D234" s="319"/>
      <c r="E234" s="319"/>
      <c r="F234" s="317"/>
      <c r="G234" s="320"/>
      <c r="H234" s="321"/>
      <c r="I234" s="321"/>
      <c r="J234" s="322">
        <f t="shared" ref="J234:O234" si="0">SUM(J1:J232)</f>
        <v>9147242.5399999991</v>
      </c>
      <c r="K234" s="322">
        <f t="shared" si="0"/>
        <v>1302083</v>
      </c>
      <c r="L234" s="322">
        <f t="shared" si="0"/>
        <v>2711510.1399999997</v>
      </c>
      <c r="M234" s="322">
        <f t="shared" si="0"/>
        <v>1873295</v>
      </c>
      <c r="N234" s="322">
        <f t="shared" si="0"/>
        <v>1859001</v>
      </c>
      <c r="O234" s="322">
        <f t="shared" si="0"/>
        <v>1401353.4</v>
      </c>
      <c r="P234" s="323"/>
      <c r="Q234" s="324"/>
    </row>
    <row r="235" spans="1:17" ht="15" thickTop="1" thickBot="1">
      <c r="A235" s="117"/>
      <c r="G235" s="3"/>
    </row>
    <row r="236" spans="1:17" s="233" customFormat="1" ht="24.75" customHeight="1" thickTop="1">
      <c r="A236" s="89"/>
      <c r="B236" s="283" t="s">
        <v>96</v>
      </c>
      <c r="C236" s="253"/>
      <c r="D236" s="253"/>
      <c r="E236" s="253"/>
      <c r="F236" s="283"/>
      <c r="G236" s="346">
        <f>SUM(G4:G232)</f>
        <v>9147242.5399999991</v>
      </c>
      <c r="H236" s="346"/>
      <c r="I236" s="62"/>
      <c r="J236" s="283"/>
      <c r="K236" s="283"/>
      <c r="L236" s="283"/>
      <c r="M236" s="283"/>
      <c r="N236" s="283"/>
      <c r="O236" s="283"/>
      <c r="P236" s="234"/>
      <c r="Q236" s="234"/>
    </row>
    <row r="237" spans="1:17" s="5" customFormat="1" ht="16">
      <c r="A237" s="117"/>
      <c r="B237" s="284" t="s">
        <v>440</v>
      </c>
      <c r="C237" s="189"/>
      <c r="D237" s="189"/>
      <c r="E237" s="189"/>
      <c r="F237" s="268"/>
      <c r="G237" s="312" t="s">
        <v>630</v>
      </c>
      <c r="H237" s="342">
        <f>+G236/230</f>
        <v>39770.61973913043</v>
      </c>
      <c r="I237" s="342"/>
      <c r="J237" s="268"/>
      <c r="K237" s="268"/>
      <c r="L237" s="268"/>
      <c r="M237" s="268"/>
      <c r="N237" s="268"/>
      <c r="O237" s="268"/>
      <c r="P237" s="234"/>
      <c r="Q237" s="234"/>
    </row>
    <row r="238" spans="1:17" s="5" customFormat="1" ht="8.25" customHeight="1" thickBot="1">
      <c r="A238" s="235"/>
      <c r="B238" s="285"/>
      <c r="C238" s="254"/>
      <c r="D238" s="254"/>
      <c r="E238" s="254"/>
      <c r="F238" s="285"/>
      <c r="G238" s="236"/>
      <c r="H238" s="237"/>
      <c r="I238" s="238"/>
      <c r="J238" s="285"/>
      <c r="K238" s="285"/>
      <c r="L238" s="285"/>
      <c r="M238" s="285"/>
      <c r="N238" s="285"/>
      <c r="O238" s="285"/>
      <c r="P238" s="234"/>
      <c r="Q238" s="234"/>
    </row>
    <row r="239" spans="1:17" ht="16">
      <c r="A239" s="117"/>
      <c r="G239" s="51"/>
      <c r="H239" s="65"/>
    </row>
    <row r="240" spans="1:17">
      <c r="A240" s="205"/>
      <c r="B240" s="286"/>
      <c r="C240" s="255"/>
      <c r="D240" s="256"/>
      <c r="E240" s="256"/>
      <c r="F240" s="299"/>
      <c r="G240" s="206"/>
      <c r="H240" s="207"/>
    </row>
    <row r="241" spans="1:17" ht="15">
      <c r="A241" s="208" t="s">
        <v>362</v>
      </c>
      <c r="B241" s="286"/>
      <c r="C241" s="255"/>
      <c r="D241" s="256"/>
      <c r="E241" s="256"/>
      <c r="F241" s="299"/>
      <c r="G241" s="206"/>
      <c r="H241" s="207"/>
      <c r="I241" s="105"/>
      <c r="J241" s="305"/>
      <c r="L241" s="306"/>
    </row>
    <row r="242" spans="1:17">
      <c r="A242" s="209" t="s">
        <v>80</v>
      </c>
      <c r="B242" s="287" t="s">
        <v>340</v>
      </c>
      <c r="C242" s="257" t="s">
        <v>363</v>
      </c>
      <c r="D242" s="255" t="s">
        <v>326</v>
      </c>
      <c r="E242" s="256"/>
      <c r="F242" s="300"/>
      <c r="G242"/>
      <c r="H242"/>
      <c r="I242"/>
      <c r="J242" s="305"/>
      <c r="L242" s="306"/>
    </row>
    <row r="243" spans="1:17">
      <c r="A243" s="209" t="s">
        <v>78</v>
      </c>
      <c r="B243" s="287" t="s">
        <v>339</v>
      </c>
      <c r="C243" s="257" t="s">
        <v>423</v>
      </c>
      <c r="D243" s="255" t="s">
        <v>364</v>
      </c>
      <c r="E243" s="256"/>
      <c r="F243" s="300"/>
      <c r="G243"/>
      <c r="H243"/>
      <c r="I243"/>
      <c r="J243" s="305"/>
      <c r="L243" s="306"/>
    </row>
    <row r="244" spans="1:17" s="22" customFormat="1" ht="14" customHeight="1">
      <c r="A244" s="209" t="s">
        <v>84</v>
      </c>
      <c r="B244" s="287" t="s">
        <v>448</v>
      </c>
      <c r="C244" s="257" t="s">
        <v>328</v>
      </c>
      <c r="D244" s="255" t="s">
        <v>327</v>
      </c>
      <c r="E244" s="256"/>
      <c r="F244" s="300"/>
      <c r="G244"/>
      <c r="H244"/>
      <c r="I244"/>
      <c r="J244" s="305"/>
      <c r="K244" s="266"/>
      <c r="L244" s="306"/>
      <c r="M244" s="266"/>
      <c r="N244" s="266"/>
      <c r="O244" s="266"/>
      <c r="P244"/>
      <c r="Q244"/>
    </row>
    <row r="245" spans="1:17" s="22" customFormat="1" ht="14" customHeight="1">
      <c r="A245" s="209" t="s">
        <v>81</v>
      </c>
      <c r="B245" s="287" t="s">
        <v>341</v>
      </c>
      <c r="C245" s="257" t="s">
        <v>330</v>
      </c>
      <c r="D245" s="255" t="s">
        <v>331</v>
      </c>
      <c r="E245" s="256"/>
      <c r="F245" s="300"/>
      <c r="G245"/>
      <c r="H245"/>
      <c r="I245"/>
      <c r="J245" s="305"/>
      <c r="K245" s="266"/>
      <c r="L245" s="306"/>
      <c r="M245" s="266"/>
      <c r="N245" s="266"/>
      <c r="O245" s="266"/>
      <c r="P245"/>
      <c r="Q245"/>
    </row>
    <row r="246" spans="1:17" s="22" customFormat="1" ht="14" customHeight="1">
      <c r="A246" s="209" t="s">
        <v>261</v>
      </c>
      <c r="B246" s="287" t="s">
        <v>342</v>
      </c>
      <c r="C246" s="257" t="s">
        <v>424</v>
      </c>
      <c r="D246" s="255" t="s">
        <v>461</v>
      </c>
      <c r="E246" s="256"/>
      <c r="F246" s="299"/>
      <c r="G246" s="206"/>
      <c r="H246" s="210"/>
      <c r="I246" s="143"/>
      <c r="J246" s="305"/>
      <c r="K246" s="266"/>
      <c r="L246" s="306"/>
      <c r="M246" s="266"/>
      <c r="N246" s="266"/>
      <c r="O246" s="266"/>
      <c r="P246"/>
      <c r="Q246"/>
    </row>
    <row r="247" spans="1:17" s="22" customFormat="1" ht="14" customHeight="1">
      <c r="A247" s="209" t="s">
        <v>82</v>
      </c>
      <c r="B247" s="287" t="s">
        <v>467</v>
      </c>
      <c r="C247" s="257" t="s">
        <v>72</v>
      </c>
      <c r="D247" s="255" t="s">
        <v>329</v>
      </c>
      <c r="E247" s="256"/>
      <c r="F247" s="299"/>
      <c r="G247" s="206"/>
      <c r="H247" s="211"/>
      <c r="I247" s="103"/>
      <c r="J247" s="305"/>
      <c r="K247" s="266"/>
      <c r="L247" s="306"/>
      <c r="M247" s="266"/>
      <c r="N247" s="266"/>
      <c r="O247" s="266"/>
      <c r="P247"/>
      <c r="Q247"/>
    </row>
    <row r="248" spans="1:17" s="22" customFormat="1" ht="14" customHeight="1">
      <c r="A248" s="209" t="s">
        <v>425</v>
      </c>
      <c r="B248" s="287" t="s">
        <v>427</v>
      </c>
      <c r="C248" s="257" t="s">
        <v>76</v>
      </c>
      <c r="D248" s="258" t="s">
        <v>337</v>
      </c>
      <c r="E248" s="256"/>
      <c r="F248" s="299"/>
      <c r="G248" s="206"/>
      <c r="H248" s="211"/>
      <c r="I248" s="103"/>
      <c r="J248" s="305"/>
      <c r="K248" s="266"/>
      <c r="L248" s="306"/>
      <c r="M248" s="266"/>
      <c r="N248" s="266"/>
      <c r="O248" s="266"/>
      <c r="P248"/>
      <c r="Q248"/>
    </row>
    <row r="249" spans="1:17" s="22" customFormat="1" ht="14" customHeight="1">
      <c r="A249" s="209" t="s">
        <v>333</v>
      </c>
      <c r="B249" s="288" t="s">
        <v>284</v>
      </c>
      <c r="C249" s="257" t="s">
        <v>73</v>
      </c>
      <c r="D249" s="258" t="s">
        <v>334</v>
      </c>
      <c r="E249" s="256"/>
      <c r="F249" s="299"/>
      <c r="G249" s="206"/>
      <c r="H249" s="211"/>
      <c r="I249" s="103"/>
      <c r="J249" s="305"/>
      <c r="K249" s="266"/>
      <c r="L249" s="306"/>
      <c r="M249" s="266"/>
      <c r="N249" s="266"/>
      <c r="O249" s="266"/>
      <c r="P249"/>
      <c r="Q249"/>
    </row>
    <row r="250" spans="1:17" s="22" customFormat="1" ht="14" customHeight="1">
      <c r="A250" s="209" t="s">
        <v>75</v>
      </c>
      <c r="B250" s="287" t="s">
        <v>336</v>
      </c>
      <c r="C250" s="257" t="s">
        <v>295</v>
      </c>
      <c r="D250" s="255" t="s">
        <v>292</v>
      </c>
      <c r="E250" s="256"/>
      <c r="F250" s="299"/>
      <c r="G250" s="206"/>
      <c r="H250" s="211"/>
      <c r="I250" s="103"/>
      <c r="J250" s="305"/>
      <c r="K250" s="266"/>
      <c r="L250" s="306"/>
      <c r="M250" s="266"/>
      <c r="N250" s="266"/>
      <c r="O250" s="266"/>
      <c r="P250"/>
      <c r="Q250"/>
    </row>
    <row r="251" spans="1:17" s="22" customFormat="1" ht="14" customHeight="1">
      <c r="A251" s="209" t="s">
        <v>451</v>
      </c>
      <c r="B251" s="287" t="s">
        <v>452</v>
      </c>
      <c r="C251" s="257" t="s">
        <v>166</v>
      </c>
      <c r="D251" s="255" t="s">
        <v>291</v>
      </c>
      <c r="E251" s="256"/>
      <c r="F251" s="299"/>
      <c r="G251" s="206"/>
      <c r="H251" s="210"/>
      <c r="I251" s="143"/>
      <c r="J251" s="305"/>
      <c r="K251" s="266"/>
      <c r="L251" s="306"/>
      <c r="M251" s="266"/>
      <c r="N251" s="266"/>
      <c r="O251" s="266"/>
      <c r="P251"/>
      <c r="Q251"/>
    </row>
    <row r="252" spans="1:17" s="22" customFormat="1" ht="14" customHeight="1">
      <c r="A252" s="209" t="s">
        <v>79</v>
      </c>
      <c r="B252" s="288" t="s">
        <v>282</v>
      </c>
      <c r="C252" s="257" t="s">
        <v>111</v>
      </c>
      <c r="D252" s="255" t="s">
        <v>290</v>
      </c>
      <c r="E252" s="256"/>
      <c r="F252" s="299"/>
      <c r="G252" s="206"/>
      <c r="H252" s="210"/>
      <c r="I252" s="143"/>
      <c r="J252" s="305"/>
      <c r="K252" s="266"/>
      <c r="L252" s="306"/>
      <c r="M252" s="266"/>
      <c r="N252" s="266"/>
      <c r="O252" s="266"/>
      <c r="P252"/>
      <c r="Q252"/>
    </row>
    <row r="253" spans="1:17" s="22" customFormat="1" ht="14" customHeight="1">
      <c r="A253" s="209" t="s">
        <v>332</v>
      </c>
      <c r="B253" s="288" t="s">
        <v>285</v>
      </c>
      <c r="C253" s="257" t="s">
        <v>260</v>
      </c>
      <c r="D253" s="258" t="s">
        <v>449</v>
      </c>
      <c r="E253" s="256"/>
      <c r="F253" s="299"/>
      <c r="G253" s="206"/>
      <c r="H253" s="210"/>
      <c r="I253" s="143"/>
      <c r="J253" s="305"/>
      <c r="K253" s="266"/>
      <c r="L253" s="306"/>
      <c r="M253" s="266"/>
      <c r="N253" s="266"/>
      <c r="O253" s="266"/>
      <c r="P253"/>
      <c r="Q253"/>
    </row>
    <row r="254" spans="1:17" s="22" customFormat="1" ht="14" customHeight="1">
      <c r="A254" s="209" t="s">
        <v>74</v>
      </c>
      <c r="B254" s="287" t="s">
        <v>335</v>
      </c>
      <c r="C254" s="257" t="s">
        <v>83</v>
      </c>
      <c r="D254" s="258" t="s">
        <v>450</v>
      </c>
      <c r="E254" s="256"/>
      <c r="F254" s="299"/>
      <c r="G254" s="206"/>
      <c r="H254" s="210"/>
      <c r="I254" s="143"/>
      <c r="J254" s="305"/>
      <c r="K254" s="266"/>
      <c r="L254" s="306"/>
      <c r="M254" s="266"/>
      <c r="N254" s="266"/>
      <c r="O254" s="266"/>
      <c r="P254"/>
      <c r="Q254"/>
    </row>
    <row r="255" spans="1:17" s="22" customFormat="1" ht="14" customHeight="1">
      <c r="A255" s="209" t="s">
        <v>495</v>
      </c>
      <c r="B255" s="287" t="s">
        <v>502</v>
      </c>
      <c r="C255" s="257" t="s">
        <v>259</v>
      </c>
      <c r="D255" s="255" t="s">
        <v>283</v>
      </c>
      <c r="E255" s="256"/>
      <c r="F255" s="299"/>
      <c r="G255" s="206"/>
      <c r="H255" s="210"/>
      <c r="I255" s="143"/>
      <c r="J255" s="305"/>
      <c r="K255" s="266"/>
      <c r="L255" s="306"/>
      <c r="M255" s="266"/>
      <c r="N255" s="266"/>
      <c r="O255" s="266"/>
      <c r="P255"/>
      <c r="Q255"/>
    </row>
    <row r="256" spans="1:17" s="22" customFormat="1" ht="14" customHeight="1">
      <c r="A256" s="209" t="s">
        <v>422</v>
      </c>
      <c r="B256" s="288" t="s">
        <v>575</v>
      </c>
      <c r="C256" s="257"/>
      <c r="D256" s="256"/>
      <c r="E256" s="256"/>
      <c r="F256" s="299"/>
      <c r="G256" s="206"/>
      <c r="H256" s="211"/>
      <c r="I256" s="103"/>
      <c r="J256" s="305"/>
      <c r="K256" s="266"/>
      <c r="L256" s="306"/>
      <c r="M256" s="266"/>
      <c r="N256" s="266"/>
      <c r="O256" s="266"/>
      <c r="P256"/>
      <c r="Q256"/>
    </row>
    <row r="257" spans="1:17" s="22" customFormat="1" ht="14" customHeight="1">
      <c r="A257" s="209" t="s">
        <v>77</v>
      </c>
      <c r="B257" s="287" t="s">
        <v>338</v>
      </c>
      <c r="C257" s="255"/>
      <c r="D257" s="256"/>
      <c r="E257" s="256"/>
      <c r="F257" s="299"/>
      <c r="G257" s="206"/>
      <c r="H257" s="211"/>
      <c r="I257" s="103"/>
      <c r="J257" s="305"/>
      <c r="K257" s="266"/>
      <c r="L257" s="306"/>
      <c r="M257" s="266"/>
      <c r="N257" s="266"/>
      <c r="O257" s="266"/>
      <c r="P257"/>
      <c r="Q257"/>
    </row>
    <row r="258" spans="1:17" s="22" customFormat="1" ht="14" customHeight="1">
      <c r="A258" s="212"/>
      <c r="B258" s="286"/>
      <c r="C258" s="255"/>
      <c r="D258" s="256"/>
      <c r="E258" s="256"/>
      <c r="F258" s="299"/>
      <c r="G258" s="206"/>
      <c r="H258" s="211"/>
      <c r="I258" s="103"/>
      <c r="J258" s="305"/>
      <c r="K258" s="266"/>
      <c r="L258" s="306"/>
      <c r="M258" s="266"/>
      <c r="N258" s="266"/>
      <c r="O258" s="266"/>
      <c r="P258"/>
      <c r="Q258"/>
    </row>
    <row r="259" spans="1:17" s="22" customFormat="1" ht="25">
      <c r="A259" s="213" t="s">
        <v>586</v>
      </c>
      <c r="B259" s="289" t="s">
        <v>599</v>
      </c>
      <c r="C259" s="259"/>
      <c r="D259" s="256"/>
      <c r="E259" s="256"/>
      <c r="F259" s="299"/>
      <c r="H259" s="343">
        <f>SUM(C260:C265)</f>
        <v>332201</v>
      </c>
      <c r="I259" s="343"/>
      <c r="J259" s="266"/>
      <c r="K259" s="266"/>
      <c r="L259" s="306"/>
      <c r="M259" s="266"/>
      <c r="N259" s="266"/>
      <c r="O259" s="266"/>
      <c r="P259"/>
      <c r="Q259"/>
    </row>
    <row r="260" spans="1:17" s="22" customFormat="1" ht="16">
      <c r="A260" s="214"/>
      <c r="B260" s="290" t="s">
        <v>600</v>
      </c>
      <c r="C260" s="260">
        <v>42000</v>
      </c>
      <c r="D260" s="256"/>
      <c r="E260" s="256"/>
      <c r="F260" s="299"/>
      <c r="G260" s="215"/>
      <c r="H260" s="216"/>
      <c r="I260"/>
      <c r="J260" s="266"/>
      <c r="K260" s="266"/>
      <c r="L260" s="306"/>
      <c r="M260" s="266"/>
      <c r="N260" s="266"/>
      <c r="O260" s="266"/>
      <c r="P260"/>
      <c r="Q260"/>
    </row>
    <row r="261" spans="1:17" s="22" customFormat="1" ht="16">
      <c r="A261" s="214"/>
      <c r="B261" s="290" t="s">
        <v>601</v>
      </c>
      <c r="C261" s="260">
        <v>10000</v>
      </c>
      <c r="D261" s="256"/>
      <c r="E261" s="256"/>
      <c r="F261" s="299"/>
      <c r="G261" s="215"/>
      <c r="H261" s="216"/>
      <c r="I261"/>
      <c r="J261" s="266"/>
      <c r="K261" s="266"/>
      <c r="L261" s="307"/>
      <c r="M261" s="266"/>
      <c r="N261" s="266"/>
      <c r="O261" s="266"/>
      <c r="P261"/>
      <c r="Q261"/>
    </row>
    <row r="262" spans="1:17" s="22" customFormat="1" ht="16">
      <c r="A262" s="214"/>
      <c r="B262" s="290" t="s">
        <v>602</v>
      </c>
      <c r="C262" s="260">
        <v>4040</v>
      </c>
      <c r="D262" s="256"/>
      <c r="E262" s="256"/>
      <c r="F262" s="299"/>
      <c r="G262" s="215"/>
      <c r="H262" s="216"/>
      <c r="I262"/>
      <c r="J262" s="266"/>
      <c r="K262" s="266"/>
      <c r="L262" s="307"/>
      <c r="M262" s="266"/>
      <c r="N262" s="266"/>
      <c r="O262" s="266"/>
      <c r="P262"/>
      <c r="Q262"/>
    </row>
    <row r="263" spans="1:17" s="27" customFormat="1" ht="16">
      <c r="A263" s="214"/>
      <c r="B263" s="290" t="s">
        <v>603</v>
      </c>
      <c r="C263" s="260">
        <v>47000</v>
      </c>
      <c r="D263" s="256"/>
      <c r="E263" s="256"/>
      <c r="F263" s="299"/>
      <c r="G263" s="215"/>
      <c r="H263" s="216"/>
      <c r="I263"/>
      <c r="J263" s="266"/>
      <c r="K263" s="268"/>
      <c r="L263" s="307"/>
      <c r="M263" s="268"/>
      <c r="N263" s="268"/>
      <c r="O263" s="268"/>
      <c r="P263"/>
      <c r="Q263"/>
    </row>
    <row r="264" spans="1:17" s="27" customFormat="1" ht="16">
      <c r="A264" s="214"/>
      <c r="B264" s="290" t="s">
        <v>604</v>
      </c>
      <c r="C264" s="260">
        <v>70000</v>
      </c>
      <c r="D264" s="256"/>
      <c r="E264" s="256"/>
      <c r="F264" s="299"/>
      <c r="G264" s="215"/>
      <c r="H264" s="216"/>
      <c r="I264"/>
      <c r="J264" s="266"/>
      <c r="K264" s="268"/>
      <c r="L264" s="307"/>
      <c r="M264" s="268"/>
      <c r="N264" s="268"/>
      <c r="O264" s="268"/>
      <c r="P264"/>
      <c r="Q264"/>
    </row>
    <row r="265" spans="1:17" s="27" customFormat="1" ht="16">
      <c r="A265" s="214"/>
      <c r="B265" s="290" t="s">
        <v>605</v>
      </c>
      <c r="C265" s="260">
        <v>159161</v>
      </c>
      <c r="D265" s="256"/>
      <c r="E265" s="256"/>
      <c r="F265" s="299"/>
      <c r="G265" s="215"/>
      <c r="H265" s="216"/>
      <c r="I265"/>
      <c r="J265" s="266"/>
      <c r="K265" s="268"/>
      <c r="L265" s="307"/>
      <c r="M265" s="268"/>
      <c r="N265" s="268"/>
      <c r="O265" s="268"/>
      <c r="P265"/>
      <c r="Q265"/>
    </row>
    <row r="266" spans="1:17" s="232" customFormat="1" ht="18">
      <c r="A266" s="230"/>
      <c r="B266" s="291"/>
      <c r="C266" s="261"/>
      <c r="D266" s="256"/>
      <c r="E266" s="256"/>
      <c r="F266" s="344" t="s">
        <v>595</v>
      </c>
      <c r="G266" s="344"/>
      <c r="H266" s="345">
        <f>G236+H259</f>
        <v>9479443.5399999991</v>
      </c>
      <c r="I266" s="345"/>
      <c r="J266" s="266"/>
      <c r="K266" s="268"/>
      <c r="L266" s="307"/>
      <c r="M266" s="268"/>
      <c r="N266" s="268"/>
      <c r="O266" s="268"/>
      <c r="P266" s="231"/>
      <c r="Q266" s="231"/>
    </row>
    <row r="267" spans="1:17" s="27" customFormat="1" ht="16">
      <c r="A267" s="214"/>
      <c r="B267" s="292"/>
      <c r="C267" s="262"/>
      <c r="D267" s="263"/>
      <c r="E267" s="263"/>
      <c r="F267" s="301"/>
      <c r="G267" s="217"/>
      <c r="H267" s="218"/>
      <c r="I267" s="104"/>
      <c r="J267" s="308"/>
      <c r="K267" s="268"/>
      <c r="L267" s="307"/>
      <c r="M267" s="268"/>
      <c r="N267" s="268"/>
      <c r="O267" s="268"/>
      <c r="P267"/>
      <c r="Q267"/>
    </row>
    <row r="268" spans="1:17" s="27" customFormat="1" ht="16">
      <c r="A268" s="214"/>
      <c r="B268" s="287"/>
      <c r="C268" s="258"/>
      <c r="D268" s="263"/>
      <c r="E268" s="263"/>
      <c r="F268" s="301"/>
      <c r="I268" s="104"/>
      <c r="J268" s="308"/>
      <c r="K268" s="268"/>
      <c r="L268" s="307"/>
      <c r="M268" s="268"/>
      <c r="N268" s="268"/>
      <c r="O268" s="268"/>
      <c r="P268"/>
      <c r="Q268"/>
    </row>
    <row r="269" spans="1:17" s="27" customFormat="1">
      <c r="A269" s="92"/>
      <c r="B269" s="293"/>
      <c r="C269" s="189"/>
      <c r="D269" s="189"/>
      <c r="E269" s="189"/>
      <c r="F269" s="268"/>
      <c r="H269" s="30"/>
      <c r="I269" s="30"/>
      <c r="J269" s="268"/>
      <c r="K269" s="268"/>
      <c r="L269" s="268"/>
      <c r="M269" s="268"/>
      <c r="N269" s="268"/>
      <c r="O269" s="268"/>
      <c r="P269"/>
      <c r="Q269"/>
    </row>
    <row r="270" spans="1:17" s="27" customFormat="1">
      <c r="A270" s="92"/>
      <c r="B270" s="293"/>
      <c r="C270" s="189"/>
      <c r="D270" s="189"/>
      <c r="E270" s="189"/>
      <c r="F270" s="268"/>
      <c r="H270" s="30"/>
      <c r="I270" s="30"/>
      <c r="J270" s="268"/>
      <c r="K270" s="268"/>
      <c r="L270" s="268"/>
      <c r="M270" s="268"/>
      <c r="N270" s="268"/>
      <c r="O270" s="268"/>
      <c r="P270"/>
      <c r="Q270"/>
    </row>
    <row r="271" spans="1:17" s="27" customFormat="1">
      <c r="A271" s="92"/>
      <c r="B271" s="294"/>
      <c r="C271" s="189"/>
      <c r="D271" s="189"/>
      <c r="E271" s="189"/>
      <c r="F271" s="268"/>
      <c r="H271" s="30"/>
      <c r="I271" s="30"/>
      <c r="J271" s="268"/>
      <c r="K271" s="268"/>
      <c r="L271" s="268"/>
      <c r="M271" s="268"/>
      <c r="N271" s="268"/>
      <c r="O271" s="268"/>
      <c r="P271"/>
      <c r="Q271"/>
    </row>
    <row r="272" spans="1:17" s="27" customFormat="1">
      <c r="A272" s="92"/>
      <c r="B272" s="293"/>
      <c r="C272" s="189"/>
      <c r="D272" s="189"/>
      <c r="E272" s="189"/>
      <c r="F272" s="268"/>
      <c r="H272" s="30"/>
      <c r="I272" s="30"/>
      <c r="J272" s="268"/>
      <c r="K272" s="268"/>
      <c r="L272" s="268"/>
      <c r="M272" s="268"/>
      <c r="N272" s="268"/>
      <c r="O272" s="268"/>
      <c r="P272"/>
      <c r="Q272"/>
    </row>
    <row r="273" spans="1:17" s="5" customFormat="1">
      <c r="A273" s="117"/>
      <c r="B273" s="268"/>
      <c r="C273" s="189"/>
      <c r="D273" s="189"/>
      <c r="E273" s="189"/>
      <c r="F273" s="268"/>
      <c r="H273" s="15"/>
      <c r="I273" s="15"/>
      <c r="J273" s="268"/>
      <c r="K273" s="268"/>
      <c r="L273" s="268"/>
      <c r="M273" s="268"/>
      <c r="N273" s="268"/>
      <c r="O273" s="268"/>
      <c r="P273"/>
      <c r="Q273"/>
    </row>
    <row r="274" spans="1:17" s="5" customFormat="1">
      <c r="A274" s="117"/>
      <c r="B274" s="268"/>
      <c r="C274" s="189"/>
      <c r="D274" s="189"/>
      <c r="E274" s="189"/>
      <c r="F274" s="268"/>
      <c r="H274" s="15"/>
      <c r="I274" s="15"/>
      <c r="J274" s="268"/>
      <c r="K274" s="268"/>
      <c r="L274" s="268"/>
      <c r="M274" s="268"/>
      <c r="N274" s="268"/>
      <c r="O274" s="268"/>
      <c r="P274"/>
      <c r="Q274"/>
    </row>
    <row r="275" spans="1:17" s="5" customFormat="1">
      <c r="A275" s="117"/>
      <c r="B275" s="268"/>
      <c r="C275" s="189"/>
      <c r="D275" s="189"/>
      <c r="E275" s="189"/>
      <c r="F275" s="268"/>
      <c r="H275" s="15"/>
      <c r="I275" s="15"/>
      <c r="J275" s="268"/>
      <c r="K275" s="268"/>
      <c r="L275" s="268"/>
      <c r="M275" s="268"/>
      <c r="N275" s="268"/>
      <c r="O275" s="268"/>
      <c r="P275"/>
      <c r="Q275"/>
    </row>
    <row r="276" spans="1:17" s="5" customFormat="1">
      <c r="A276" s="117"/>
      <c r="B276" s="268"/>
      <c r="C276" s="189"/>
      <c r="D276" s="189"/>
      <c r="E276" s="189"/>
      <c r="F276" s="268"/>
      <c r="H276" s="15"/>
      <c r="I276" s="15"/>
      <c r="J276" s="268"/>
      <c r="K276" s="268"/>
      <c r="L276" s="268"/>
      <c r="M276" s="268"/>
      <c r="N276" s="268"/>
      <c r="O276" s="268"/>
      <c r="P276"/>
      <c r="Q276"/>
    </row>
    <row r="277" spans="1:17" s="5" customFormat="1">
      <c r="A277" s="117"/>
      <c r="B277" s="268"/>
      <c r="C277" s="189"/>
      <c r="D277" s="189"/>
      <c r="E277" s="189"/>
      <c r="F277" s="268"/>
      <c r="H277" s="15"/>
      <c r="I277" s="15"/>
      <c r="J277" s="268"/>
      <c r="K277" s="268"/>
      <c r="L277" s="268"/>
      <c r="M277" s="268"/>
      <c r="N277" s="268"/>
      <c r="O277" s="268"/>
      <c r="P277"/>
      <c r="Q277"/>
    </row>
    <row r="278" spans="1:17">
      <c r="A278" s="117"/>
    </row>
    <row r="279" spans="1:17">
      <c r="A279" s="117"/>
    </row>
    <row r="280" spans="1:17">
      <c r="A280" s="117"/>
    </row>
    <row r="281" spans="1:17">
      <c r="A281" s="117"/>
    </row>
    <row r="282" spans="1:17">
      <c r="A282" s="117"/>
    </row>
    <row r="283" spans="1:17">
      <c r="A283" s="117"/>
    </row>
    <row r="284" spans="1:17">
      <c r="A284" s="117"/>
    </row>
    <row r="285" spans="1:17">
      <c r="A285" s="117"/>
    </row>
    <row r="286" spans="1:17">
      <c r="A286" s="117"/>
    </row>
    <row r="287" spans="1:17">
      <c r="A287" s="117"/>
    </row>
    <row r="288" spans="1:17">
      <c r="A288" s="117"/>
    </row>
    <row r="289" spans="1:1">
      <c r="A289" s="117"/>
    </row>
    <row r="290" spans="1:1">
      <c r="A290" s="117"/>
    </row>
    <row r="291" spans="1:1">
      <c r="A291" s="117"/>
    </row>
    <row r="292" spans="1:1">
      <c r="A292" s="117"/>
    </row>
    <row r="293" spans="1:1">
      <c r="A293" s="117"/>
    </row>
    <row r="294" spans="1:1">
      <c r="A294" s="117"/>
    </row>
    <row r="295" spans="1:1">
      <c r="A295" s="117"/>
    </row>
    <row r="296" spans="1:1">
      <c r="A296" s="117"/>
    </row>
    <row r="297" spans="1:1">
      <c r="A297" s="117"/>
    </row>
    <row r="298" spans="1:1">
      <c r="A298" s="117"/>
    </row>
    <row r="299" spans="1:1">
      <c r="A299" s="117"/>
    </row>
    <row r="300" spans="1:1">
      <c r="A300" s="117"/>
    </row>
    <row r="301" spans="1:1">
      <c r="A301" s="117"/>
    </row>
    <row r="302" spans="1:1">
      <c r="A302" s="117"/>
    </row>
    <row r="303" spans="1:1">
      <c r="A303" s="117"/>
    </row>
    <row r="304" spans="1:1">
      <c r="A304" s="117"/>
    </row>
    <row r="305" spans="1:1">
      <c r="A305" s="117"/>
    </row>
    <row r="306" spans="1:1">
      <c r="A306" s="117"/>
    </row>
    <row r="307" spans="1:1">
      <c r="A307" s="117"/>
    </row>
    <row r="308" spans="1:1">
      <c r="A308" s="117"/>
    </row>
    <row r="309" spans="1:1">
      <c r="A309" s="117"/>
    </row>
    <row r="310" spans="1:1">
      <c r="A310" s="117"/>
    </row>
    <row r="311" spans="1:1">
      <c r="A311" s="117"/>
    </row>
    <row r="312" spans="1:1">
      <c r="A312" s="117"/>
    </row>
    <row r="313" spans="1:1">
      <c r="A313" s="117"/>
    </row>
    <row r="314" spans="1:1">
      <c r="A314" s="117"/>
    </row>
    <row r="315" spans="1:1">
      <c r="A315" s="117"/>
    </row>
    <row r="316" spans="1:1">
      <c r="A316" s="117"/>
    </row>
    <row r="317" spans="1:1">
      <c r="A317" s="117"/>
    </row>
    <row r="318" spans="1:1">
      <c r="A318" s="117"/>
    </row>
    <row r="319" spans="1:1">
      <c r="A319" s="117"/>
    </row>
    <row r="320" spans="1:1">
      <c r="A320" s="117"/>
    </row>
    <row r="321" spans="1:1">
      <c r="A321" s="117"/>
    </row>
    <row r="322" spans="1:1">
      <c r="A322" s="117"/>
    </row>
    <row r="323" spans="1:1">
      <c r="A323" s="117"/>
    </row>
    <row r="324" spans="1:1">
      <c r="A324" s="117"/>
    </row>
    <row r="325" spans="1:1">
      <c r="A325" s="117"/>
    </row>
    <row r="326" spans="1:1">
      <c r="A326" s="117"/>
    </row>
    <row r="327" spans="1:1">
      <c r="A327" s="117"/>
    </row>
    <row r="328" spans="1:1">
      <c r="A328" s="117"/>
    </row>
    <row r="329" spans="1:1">
      <c r="A329" s="117"/>
    </row>
    <row r="330" spans="1:1">
      <c r="A330" s="117"/>
    </row>
    <row r="331" spans="1:1">
      <c r="A331" s="117"/>
    </row>
    <row r="332" spans="1:1">
      <c r="A332" s="117"/>
    </row>
    <row r="333" spans="1:1">
      <c r="A333" s="117"/>
    </row>
    <row r="334" spans="1:1">
      <c r="A334" s="117"/>
    </row>
    <row r="335" spans="1:1">
      <c r="A335" s="117"/>
    </row>
    <row r="336" spans="1:1">
      <c r="A336" s="117"/>
    </row>
    <row r="337" spans="1:1">
      <c r="A337" s="117"/>
    </row>
    <row r="338" spans="1:1">
      <c r="A338" s="117"/>
    </row>
    <row r="339" spans="1:1">
      <c r="A339" s="117"/>
    </row>
    <row r="340" spans="1:1">
      <c r="A340" s="117"/>
    </row>
    <row r="341" spans="1:1">
      <c r="A341" s="117"/>
    </row>
    <row r="342" spans="1:1">
      <c r="A342" s="117"/>
    </row>
    <row r="343" spans="1:1">
      <c r="A343" s="117"/>
    </row>
    <row r="344" spans="1:1">
      <c r="A344" s="117"/>
    </row>
    <row r="345" spans="1:1">
      <c r="A345" s="117"/>
    </row>
    <row r="346" spans="1:1">
      <c r="A346" s="117"/>
    </row>
    <row r="347" spans="1:1">
      <c r="A347" s="117"/>
    </row>
    <row r="348" spans="1:1">
      <c r="A348" s="117"/>
    </row>
    <row r="349" spans="1:1">
      <c r="A349" s="117"/>
    </row>
    <row r="350" spans="1:1">
      <c r="A350" s="117"/>
    </row>
    <row r="351" spans="1:1">
      <c r="A351" s="117"/>
    </row>
    <row r="352" spans="1:1">
      <c r="A352" s="117"/>
    </row>
    <row r="353" spans="1:1">
      <c r="A353" s="117"/>
    </row>
    <row r="354" spans="1:1">
      <c r="A354" s="117"/>
    </row>
    <row r="355" spans="1:1">
      <c r="A355" s="117"/>
    </row>
    <row r="356" spans="1:1">
      <c r="A356" s="117"/>
    </row>
    <row r="357" spans="1:1">
      <c r="A357" s="117"/>
    </row>
    <row r="358" spans="1:1">
      <c r="A358" s="117"/>
    </row>
    <row r="359" spans="1:1">
      <c r="A359" s="117"/>
    </row>
    <row r="360" spans="1:1">
      <c r="A360" s="117"/>
    </row>
    <row r="361" spans="1:1">
      <c r="A361" s="117"/>
    </row>
    <row r="362" spans="1:1">
      <c r="A362" s="117"/>
    </row>
    <row r="363" spans="1:1">
      <c r="A363" s="117"/>
    </row>
    <row r="364" spans="1:1">
      <c r="A364" s="117"/>
    </row>
    <row r="365" spans="1:1">
      <c r="A365" s="117"/>
    </row>
    <row r="366" spans="1:1">
      <c r="A366" s="117"/>
    </row>
    <row r="367" spans="1:1">
      <c r="A367" s="117"/>
    </row>
    <row r="368" spans="1:1">
      <c r="A368" s="117"/>
    </row>
    <row r="369" spans="1:1">
      <c r="A369" s="117"/>
    </row>
    <row r="370" spans="1:1">
      <c r="A370" s="117"/>
    </row>
    <row r="371" spans="1:1">
      <c r="A371" s="117"/>
    </row>
    <row r="372" spans="1:1">
      <c r="A372" s="117"/>
    </row>
    <row r="373" spans="1:1">
      <c r="A373" s="117"/>
    </row>
    <row r="374" spans="1:1">
      <c r="A374" s="117"/>
    </row>
    <row r="375" spans="1:1">
      <c r="A375" s="117"/>
    </row>
    <row r="376" spans="1:1">
      <c r="A376" s="117"/>
    </row>
    <row r="377" spans="1:1">
      <c r="A377" s="117"/>
    </row>
    <row r="378" spans="1:1">
      <c r="A378" s="117"/>
    </row>
    <row r="379" spans="1:1">
      <c r="A379" s="117"/>
    </row>
    <row r="380" spans="1:1">
      <c r="A380" s="117"/>
    </row>
    <row r="381" spans="1:1">
      <c r="A381" s="117"/>
    </row>
    <row r="382" spans="1:1">
      <c r="A382" s="117"/>
    </row>
    <row r="383" spans="1:1">
      <c r="A383" s="117"/>
    </row>
    <row r="384" spans="1:1">
      <c r="A384" s="117"/>
    </row>
    <row r="385" spans="1:1">
      <c r="A385" s="117"/>
    </row>
    <row r="386" spans="1:1">
      <c r="A386" s="117"/>
    </row>
    <row r="387" spans="1:1">
      <c r="A387" s="117"/>
    </row>
    <row r="388" spans="1:1">
      <c r="A388" s="117"/>
    </row>
    <row r="389" spans="1:1">
      <c r="A389" s="117"/>
    </row>
    <row r="390" spans="1:1">
      <c r="A390" s="117"/>
    </row>
    <row r="391" spans="1:1">
      <c r="A391" s="117"/>
    </row>
    <row r="392" spans="1:1">
      <c r="A392" s="117"/>
    </row>
    <row r="393" spans="1:1">
      <c r="A393" s="117"/>
    </row>
    <row r="394" spans="1:1">
      <c r="A394" s="117"/>
    </row>
    <row r="395" spans="1:1">
      <c r="A395" s="117"/>
    </row>
    <row r="396" spans="1:1">
      <c r="A396" s="117"/>
    </row>
    <row r="397" spans="1:1">
      <c r="A397" s="117"/>
    </row>
    <row r="398" spans="1:1">
      <c r="A398" s="117"/>
    </row>
    <row r="399" spans="1:1">
      <c r="A399" s="117"/>
    </row>
    <row r="400" spans="1:1">
      <c r="A400" s="117"/>
    </row>
    <row r="401" spans="1:1">
      <c r="A401" s="117"/>
    </row>
    <row r="402" spans="1:1">
      <c r="A402" s="117"/>
    </row>
    <row r="403" spans="1:1">
      <c r="A403" s="117"/>
    </row>
    <row r="404" spans="1:1">
      <c r="A404" s="117"/>
    </row>
    <row r="405" spans="1:1">
      <c r="A405" s="117"/>
    </row>
    <row r="406" spans="1:1">
      <c r="A406" s="117"/>
    </row>
    <row r="407" spans="1:1">
      <c r="A407" s="117"/>
    </row>
    <row r="408" spans="1:1">
      <c r="A408" s="117"/>
    </row>
    <row r="409" spans="1:1">
      <c r="A409" s="117"/>
    </row>
    <row r="410" spans="1:1">
      <c r="A410" s="117"/>
    </row>
    <row r="411" spans="1:1">
      <c r="A411" s="117"/>
    </row>
    <row r="412" spans="1:1">
      <c r="A412" s="117"/>
    </row>
    <row r="413" spans="1:1">
      <c r="A413" s="117"/>
    </row>
    <row r="414" spans="1:1">
      <c r="A414" s="117"/>
    </row>
    <row r="415" spans="1:1">
      <c r="A415" s="117"/>
    </row>
    <row r="416" spans="1:1">
      <c r="A416" s="117"/>
    </row>
    <row r="417" spans="1:1">
      <c r="A417" s="117"/>
    </row>
    <row r="418" spans="1:1">
      <c r="A418" s="117"/>
    </row>
    <row r="419" spans="1:1">
      <c r="A419" s="117"/>
    </row>
    <row r="420" spans="1:1">
      <c r="A420" s="117"/>
    </row>
    <row r="421" spans="1:1">
      <c r="A421" s="117"/>
    </row>
    <row r="422" spans="1:1">
      <c r="A422" s="117"/>
    </row>
    <row r="423" spans="1:1">
      <c r="A423" s="117"/>
    </row>
    <row r="424" spans="1:1">
      <c r="A424" s="117"/>
    </row>
    <row r="425" spans="1:1">
      <c r="A425" s="117"/>
    </row>
    <row r="426" spans="1:1">
      <c r="A426" s="117"/>
    </row>
    <row r="427" spans="1:1">
      <c r="A427" s="117"/>
    </row>
    <row r="428" spans="1:1">
      <c r="A428" s="117"/>
    </row>
    <row r="429" spans="1:1">
      <c r="A429" s="117"/>
    </row>
    <row r="430" spans="1:1">
      <c r="A430" s="117"/>
    </row>
    <row r="431" spans="1:1">
      <c r="A431" s="117"/>
    </row>
    <row r="432" spans="1:1">
      <c r="A432" s="117"/>
    </row>
    <row r="433" spans="1:1">
      <c r="A433" s="117"/>
    </row>
    <row r="434" spans="1:1">
      <c r="A434" s="117"/>
    </row>
    <row r="435" spans="1:1">
      <c r="A435" s="117"/>
    </row>
    <row r="436" spans="1:1">
      <c r="A436" s="117"/>
    </row>
    <row r="437" spans="1:1">
      <c r="A437" s="117"/>
    </row>
    <row r="438" spans="1:1">
      <c r="A438" s="117"/>
    </row>
    <row r="439" spans="1:1">
      <c r="A439" s="117"/>
    </row>
    <row r="440" spans="1:1">
      <c r="A440" s="117"/>
    </row>
    <row r="441" spans="1:1">
      <c r="A441" s="117"/>
    </row>
    <row r="442" spans="1:1">
      <c r="A442" s="117"/>
    </row>
    <row r="443" spans="1:1">
      <c r="A443" s="117"/>
    </row>
    <row r="444" spans="1:1">
      <c r="A444" s="117"/>
    </row>
    <row r="445" spans="1:1">
      <c r="A445" s="117"/>
    </row>
    <row r="446" spans="1:1">
      <c r="A446" s="117"/>
    </row>
    <row r="447" spans="1:1">
      <c r="A447" s="117"/>
    </row>
    <row r="448" spans="1:1">
      <c r="A448" s="117"/>
    </row>
    <row r="449" spans="1:1">
      <c r="A449" s="117"/>
    </row>
    <row r="450" spans="1:1">
      <c r="A450" s="117"/>
    </row>
    <row r="451" spans="1:1">
      <c r="A451" s="117"/>
    </row>
    <row r="452" spans="1:1">
      <c r="A452" s="117"/>
    </row>
    <row r="453" spans="1:1">
      <c r="A453" s="117"/>
    </row>
    <row r="454" spans="1:1">
      <c r="A454" s="117"/>
    </row>
    <row r="455" spans="1:1">
      <c r="A455" s="117"/>
    </row>
    <row r="456" spans="1:1">
      <c r="A456" s="117"/>
    </row>
    <row r="457" spans="1:1">
      <c r="A457" s="117"/>
    </row>
    <row r="458" spans="1:1">
      <c r="A458" s="117"/>
    </row>
    <row r="459" spans="1:1">
      <c r="A459" s="117"/>
    </row>
    <row r="460" spans="1:1">
      <c r="A460" s="117"/>
    </row>
    <row r="461" spans="1:1">
      <c r="A461" s="117"/>
    </row>
    <row r="462" spans="1:1">
      <c r="A462" s="117"/>
    </row>
    <row r="463" spans="1:1">
      <c r="A463" s="117"/>
    </row>
    <row r="464" spans="1:1">
      <c r="A464" s="117"/>
    </row>
    <row r="465" spans="1:1">
      <c r="A465" s="117"/>
    </row>
    <row r="466" spans="1:1">
      <c r="A466" s="117"/>
    </row>
    <row r="467" spans="1:1">
      <c r="A467" s="117"/>
    </row>
    <row r="468" spans="1:1">
      <c r="A468" s="117"/>
    </row>
    <row r="469" spans="1:1">
      <c r="A469" s="117"/>
    </row>
    <row r="470" spans="1:1">
      <c r="A470" s="117"/>
    </row>
    <row r="471" spans="1:1">
      <c r="A471" s="117"/>
    </row>
    <row r="472" spans="1:1">
      <c r="A472" s="117"/>
    </row>
    <row r="473" spans="1:1">
      <c r="A473" s="117"/>
    </row>
    <row r="474" spans="1:1">
      <c r="A474" s="117"/>
    </row>
    <row r="475" spans="1:1">
      <c r="A475" s="117"/>
    </row>
    <row r="476" spans="1:1">
      <c r="A476" s="117"/>
    </row>
    <row r="477" spans="1:1">
      <c r="A477" s="117"/>
    </row>
    <row r="478" spans="1:1">
      <c r="A478" s="117"/>
    </row>
    <row r="479" spans="1:1">
      <c r="A479" s="117"/>
    </row>
    <row r="480" spans="1:1">
      <c r="A480" s="117"/>
    </row>
    <row r="481" spans="1:1">
      <c r="A481" s="117"/>
    </row>
    <row r="482" spans="1:1">
      <c r="A482" s="117"/>
    </row>
    <row r="483" spans="1:1">
      <c r="A483" s="117"/>
    </row>
    <row r="484" spans="1:1">
      <c r="A484" s="117"/>
    </row>
    <row r="485" spans="1:1">
      <c r="A485" s="117"/>
    </row>
    <row r="486" spans="1:1">
      <c r="A486" s="117"/>
    </row>
  </sheetData>
  <sortState ref="A215:K218">
    <sortCondition ref="D215:D218"/>
  </sortState>
  <mergeCells count="6">
    <mergeCell ref="C1:D1"/>
    <mergeCell ref="H237:I237"/>
    <mergeCell ref="H259:I259"/>
    <mergeCell ref="F266:G266"/>
    <mergeCell ref="H266:I266"/>
    <mergeCell ref="G236:H236"/>
  </mergeCells>
  <pageMargins left="0.21" right="0" top="0.73" bottom="0.43" header="0.27" footer="0.18"/>
  <pageSetup scale="65" orientation="landscape"/>
  <headerFooter>
    <oddHeader>&amp;C&amp;"Geneva,Bold"&amp;14Island Resources Foundation Restricted Funding, 1971 - 2004_x000D_Identified by Five Primary Donor Source Categories</oddHeader>
    <oddFooter>&amp;L&amp;"Geneva,Bold"Page &amp;P&amp;R&amp;"Geneva,Bold"&amp;D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19"/>
  <sheetViews>
    <sheetView topLeftCell="A47" zoomScale="75" zoomScaleNormal="75" zoomScalePageLayoutView="75" workbookViewId="0">
      <selection activeCell="U76" sqref="U76"/>
    </sheetView>
  </sheetViews>
  <sheetFormatPr baseColWidth="10" defaultRowHeight="13" x14ac:dyDescent="0"/>
  <sheetData>
    <row r="2" spans="1:45">
      <c r="A2" t="s">
        <v>634</v>
      </c>
      <c r="B2" s="331">
        <v>0.23300000000000001</v>
      </c>
      <c r="C2" s="331">
        <v>0.24399999999999999</v>
      </c>
      <c r="D2" s="331">
        <v>0.254</v>
      </c>
      <c r="E2" s="331">
        <v>0.27300000000000002</v>
      </c>
      <c r="F2" s="331">
        <v>0.30299999999999999</v>
      </c>
      <c r="G2" s="331">
        <v>0.32100000000000001</v>
      </c>
      <c r="H2" s="331">
        <v>0.34</v>
      </c>
      <c r="I2" s="331">
        <v>0.36199999999999999</v>
      </c>
      <c r="J2" s="331">
        <v>0.38900000000000001</v>
      </c>
      <c r="K2" s="331">
        <v>0.42399999999999999</v>
      </c>
      <c r="L2" s="331">
        <v>0.46700000000000003</v>
      </c>
      <c r="M2" s="331">
        <v>0.5</v>
      </c>
      <c r="N2" s="331">
        <v>0.52300000000000002</v>
      </c>
      <c r="O2" s="331">
        <v>0.54200000000000004</v>
      </c>
      <c r="P2" s="331">
        <v>0.56100000000000005</v>
      </c>
      <c r="Q2" s="331">
        <v>0.57399999999999995</v>
      </c>
      <c r="R2" s="331">
        <v>0.58599999999999997</v>
      </c>
      <c r="S2" s="331">
        <v>0.60399999999999998</v>
      </c>
      <c r="T2" s="331">
        <v>0.629</v>
      </c>
      <c r="U2" s="331">
        <v>0.65100000000000002</v>
      </c>
      <c r="V2" s="331">
        <v>0.67600000000000005</v>
      </c>
      <c r="W2" s="331">
        <v>0.69199999999999995</v>
      </c>
      <c r="X2" s="331">
        <v>0.70799999999999996</v>
      </c>
      <c r="Y2" s="331">
        <v>0.72399999999999998</v>
      </c>
      <c r="Z2" s="331">
        <v>0.74</v>
      </c>
      <c r="AA2" s="331">
        <v>0.754</v>
      </c>
      <c r="AB2" s="331">
        <v>0.76800000000000002</v>
      </c>
      <c r="AC2" s="331">
        <v>0.77700000000000002</v>
      </c>
      <c r="AD2" s="331">
        <v>0.78700000000000003</v>
      </c>
      <c r="AE2" s="331">
        <v>0.80200000000000005</v>
      </c>
      <c r="AF2" s="331">
        <v>0.82099999999999995</v>
      </c>
      <c r="AG2" s="331">
        <v>0.83499999999999996</v>
      </c>
      <c r="AH2" s="331">
        <v>0.85199999999999998</v>
      </c>
      <c r="AI2" s="331">
        <v>0.871</v>
      </c>
      <c r="AJ2" s="331">
        <v>0.89800000000000002</v>
      </c>
      <c r="AK2" s="331">
        <v>0.92700000000000005</v>
      </c>
      <c r="AL2" s="331">
        <v>0.95499999999999996</v>
      </c>
      <c r="AM2" s="331">
        <v>0.97299999999999998</v>
      </c>
      <c r="AN2" s="331">
        <v>0.98899999999999999</v>
      </c>
      <c r="AO2" s="331">
        <v>0.99299999999999999</v>
      </c>
      <c r="AP2" s="331">
        <v>1.0109999999999999</v>
      </c>
      <c r="AQ2" s="331">
        <v>1.03</v>
      </c>
      <c r="AR2" s="331">
        <v>1.048</v>
      </c>
      <c r="AS2" s="331">
        <v>1.0589999999999999</v>
      </c>
    </row>
    <row r="4" spans="1:45">
      <c r="A4" t="s">
        <v>422</v>
      </c>
      <c r="B4">
        <v>0</v>
      </c>
      <c r="C4">
        <v>0</v>
      </c>
      <c r="D4" s="224">
        <v>26700</v>
      </c>
      <c r="E4">
        <v>0</v>
      </c>
      <c r="F4" s="224">
        <v>4000</v>
      </c>
      <c r="G4">
        <v>0</v>
      </c>
      <c r="H4" s="224">
        <v>0</v>
      </c>
      <c r="I4">
        <v>0</v>
      </c>
      <c r="J4" s="224">
        <v>0</v>
      </c>
      <c r="K4">
        <v>0</v>
      </c>
      <c r="L4" s="224">
        <v>10751</v>
      </c>
      <c r="M4" s="224">
        <v>0</v>
      </c>
      <c r="N4" s="224">
        <v>0</v>
      </c>
      <c r="O4" s="224">
        <v>0</v>
      </c>
      <c r="P4" s="224">
        <v>59500</v>
      </c>
      <c r="Q4" s="224">
        <v>90400</v>
      </c>
      <c r="R4" s="224">
        <v>9000</v>
      </c>
      <c r="S4" s="224">
        <v>0</v>
      </c>
      <c r="T4" s="224">
        <v>0</v>
      </c>
      <c r="U4" s="224">
        <v>0</v>
      </c>
      <c r="V4" s="224">
        <v>0</v>
      </c>
      <c r="W4" s="224">
        <v>115000</v>
      </c>
      <c r="X4" s="224">
        <v>13000</v>
      </c>
      <c r="Y4" s="224">
        <v>26500</v>
      </c>
      <c r="Z4" s="224">
        <v>20200</v>
      </c>
      <c r="AA4" s="224">
        <v>117000</v>
      </c>
      <c r="AB4" s="224">
        <v>110225</v>
      </c>
      <c r="AC4" s="224">
        <v>0</v>
      </c>
      <c r="AD4" s="224">
        <v>62138</v>
      </c>
      <c r="AE4" s="224">
        <v>0</v>
      </c>
      <c r="AF4" s="224">
        <v>0</v>
      </c>
      <c r="AG4" s="314">
        <v>38635</v>
      </c>
      <c r="AH4" s="224">
        <v>23387</v>
      </c>
      <c r="AI4" s="224">
        <v>0</v>
      </c>
      <c r="AJ4" s="224">
        <v>24000</v>
      </c>
      <c r="AK4" s="224">
        <v>0</v>
      </c>
      <c r="AL4" s="224">
        <v>0</v>
      </c>
      <c r="AM4" s="224">
        <v>148850</v>
      </c>
      <c r="AN4" s="224">
        <v>44640</v>
      </c>
      <c r="AO4" s="224">
        <v>138157</v>
      </c>
      <c r="AP4" s="224">
        <v>212500</v>
      </c>
      <c r="AQ4" s="224">
        <v>0</v>
      </c>
      <c r="AR4" s="224">
        <v>7500</v>
      </c>
      <c r="AS4" s="224">
        <v>0</v>
      </c>
    </row>
    <row r="5" spans="1:45">
      <c r="A5" t="s">
        <v>582</v>
      </c>
      <c r="B5" s="224">
        <v>60600</v>
      </c>
      <c r="C5" s="224">
        <v>34800</v>
      </c>
      <c r="D5" s="224">
        <v>48350</v>
      </c>
      <c r="E5" s="224">
        <v>25300</v>
      </c>
      <c r="F5" s="224">
        <v>28330</v>
      </c>
      <c r="G5" s="224">
        <v>2250</v>
      </c>
      <c r="H5" s="224">
        <v>11500</v>
      </c>
      <c r="I5" s="224">
        <v>87075</v>
      </c>
      <c r="J5" s="224">
        <v>7000</v>
      </c>
      <c r="K5" s="224">
        <v>6912</v>
      </c>
      <c r="L5" s="224">
        <v>30135</v>
      </c>
      <c r="M5" s="224">
        <v>10224</v>
      </c>
      <c r="N5" s="224"/>
      <c r="O5" s="224">
        <v>41750</v>
      </c>
      <c r="P5" s="224">
        <v>82000</v>
      </c>
      <c r="Q5" s="224">
        <v>198075</v>
      </c>
      <c r="R5" s="224">
        <v>15000</v>
      </c>
      <c r="T5" s="224"/>
      <c r="U5" s="224">
        <v>30000</v>
      </c>
      <c r="V5" s="224">
        <v>10300</v>
      </c>
      <c r="W5" s="224">
        <v>147653</v>
      </c>
      <c r="X5" s="224">
        <v>468829</v>
      </c>
      <c r="Z5" s="224">
        <v>70862.14</v>
      </c>
      <c r="AA5" s="224">
        <v>45950</v>
      </c>
      <c r="AB5" s="224"/>
      <c r="AC5" s="224">
        <v>15000</v>
      </c>
      <c r="AD5" s="224">
        <v>27977</v>
      </c>
      <c r="AE5" s="224">
        <v>151450</v>
      </c>
      <c r="AF5" s="224">
        <v>11635</v>
      </c>
      <c r="AG5" s="224">
        <v>46700</v>
      </c>
      <c r="AH5" s="224">
        <v>200000</v>
      </c>
      <c r="AI5" s="224">
        <v>52404</v>
      </c>
      <c r="AJ5" s="224">
        <v>249000</v>
      </c>
      <c r="AL5" s="224">
        <v>66869</v>
      </c>
      <c r="AM5" s="224">
        <v>75000</v>
      </c>
      <c r="AO5" s="224">
        <v>31526</v>
      </c>
      <c r="AP5" s="224">
        <v>143960</v>
      </c>
      <c r="AQ5" s="224">
        <v>13476</v>
      </c>
      <c r="AS5" s="224">
        <v>163618</v>
      </c>
    </row>
    <row r="6" spans="1:45">
      <c r="A6" t="s">
        <v>625</v>
      </c>
      <c r="B6">
        <v>0</v>
      </c>
      <c r="C6">
        <v>0</v>
      </c>
      <c r="D6" s="224">
        <v>0</v>
      </c>
      <c r="E6" s="224">
        <v>56547</v>
      </c>
      <c r="F6" s="224">
        <v>0</v>
      </c>
      <c r="G6" s="224">
        <v>20000</v>
      </c>
      <c r="H6" s="224">
        <v>75745</v>
      </c>
      <c r="I6" s="224">
        <v>199429</v>
      </c>
      <c r="J6" s="224">
        <v>206267</v>
      </c>
      <c r="K6" s="224">
        <v>34544</v>
      </c>
      <c r="L6" s="224">
        <v>34969</v>
      </c>
      <c r="M6" s="224">
        <v>0</v>
      </c>
      <c r="N6" s="224">
        <v>189970</v>
      </c>
      <c r="O6" s="224">
        <v>140000</v>
      </c>
      <c r="P6" s="224">
        <v>139500</v>
      </c>
      <c r="Q6" s="224">
        <v>0</v>
      </c>
      <c r="R6" s="224">
        <v>0</v>
      </c>
      <c r="S6" s="224">
        <v>0</v>
      </c>
      <c r="T6" s="224">
        <v>0</v>
      </c>
      <c r="U6" s="224">
        <v>0</v>
      </c>
      <c r="V6" s="224">
        <v>47000</v>
      </c>
      <c r="W6" s="224">
        <v>0</v>
      </c>
      <c r="X6" s="224">
        <v>0</v>
      </c>
      <c r="Y6" s="224">
        <v>2500</v>
      </c>
      <c r="Z6" s="224">
        <v>6000</v>
      </c>
      <c r="AA6" s="224">
        <v>35000</v>
      </c>
      <c r="AB6" s="224">
        <v>0</v>
      </c>
      <c r="AC6" s="224">
        <v>0</v>
      </c>
      <c r="AD6" s="224">
        <v>0</v>
      </c>
      <c r="AE6" s="224">
        <v>0</v>
      </c>
      <c r="AF6" s="224">
        <v>10000</v>
      </c>
      <c r="AG6" s="224">
        <v>0</v>
      </c>
      <c r="AH6" s="224">
        <v>0</v>
      </c>
      <c r="AI6" s="224">
        <v>0</v>
      </c>
      <c r="AJ6" s="224">
        <v>0</v>
      </c>
      <c r="AK6" s="224">
        <v>244668</v>
      </c>
      <c r="AL6" s="224">
        <v>10333</v>
      </c>
      <c r="AM6" s="224">
        <v>127039</v>
      </c>
      <c r="AN6" s="224">
        <v>22564</v>
      </c>
      <c r="AO6" s="224">
        <v>167982</v>
      </c>
      <c r="AP6" s="224">
        <v>0</v>
      </c>
      <c r="AQ6" s="224">
        <v>0</v>
      </c>
      <c r="AR6" s="224">
        <v>83238</v>
      </c>
      <c r="AS6" s="224">
        <v>20000</v>
      </c>
    </row>
    <row r="7" spans="1:45">
      <c r="A7" t="s">
        <v>626</v>
      </c>
      <c r="B7" s="224">
        <v>0</v>
      </c>
      <c r="C7" s="224">
        <v>0</v>
      </c>
      <c r="D7" s="224">
        <v>0</v>
      </c>
      <c r="E7" s="224">
        <v>0</v>
      </c>
      <c r="F7" s="224">
        <v>0</v>
      </c>
      <c r="G7" s="224">
        <v>0</v>
      </c>
      <c r="H7" s="224">
        <v>0</v>
      </c>
      <c r="I7" s="224">
        <v>7000</v>
      </c>
      <c r="J7" s="224">
        <v>0</v>
      </c>
      <c r="K7" s="224">
        <v>19228</v>
      </c>
      <c r="L7" s="224">
        <v>0</v>
      </c>
      <c r="M7" s="224">
        <v>0</v>
      </c>
      <c r="N7" s="224">
        <v>264247</v>
      </c>
      <c r="O7" s="224">
        <v>50807</v>
      </c>
      <c r="P7" s="224">
        <v>80622</v>
      </c>
      <c r="Q7" s="224">
        <v>5000</v>
      </c>
      <c r="R7" s="224">
        <v>487920</v>
      </c>
      <c r="S7" s="224">
        <v>0</v>
      </c>
      <c r="T7" s="224">
        <v>637500</v>
      </c>
      <c r="U7" s="224">
        <v>0</v>
      </c>
      <c r="V7" s="224">
        <v>91700</v>
      </c>
      <c r="W7" s="224">
        <v>85360</v>
      </c>
      <c r="X7" s="224">
        <v>118000</v>
      </c>
      <c r="Y7" s="224">
        <v>11617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>
        <v>0</v>
      </c>
      <c r="AG7" s="224">
        <v>0</v>
      </c>
      <c r="AH7" s="224">
        <v>0</v>
      </c>
      <c r="AI7" s="224">
        <v>0</v>
      </c>
      <c r="AJ7" s="224">
        <v>0</v>
      </c>
      <c r="AK7" s="224">
        <v>0</v>
      </c>
      <c r="AL7" s="224">
        <v>0</v>
      </c>
      <c r="AM7" s="224">
        <v>0</v>
      </c>
      <c r="AN7" s="224">
        <v>0</v>
      </c>
      <c r="AO7" s="224">
        <v>0</v>
      </c>
      <c r="AP7" s="224">
        <v>0</v>
      </c>
      <c r="AQ7" s="224">
        <v>0</v>
      </c>
      <c r="AR7" s="224">
        <v>0</v>
      </c>
      <c r="AS7" s="224">
        <v>0</v>
      </c>
    </row>
    <row r="8" spans="1:45">
      <c r="A8" t="s">
        <v>627</v>
      </c>
      <c r="B8">
        <v>0</v>
      </c>
      <c r="C8">
        <v>0</v>
      </c>
      <c r="D8" s="224">
        <v>0</v>
      </c>
      <c r="E8" s="224">
        <v>0</v>
      </c>
      <c r="F8" s="224">
        <v>34540</v>
      </c>
      <c r="G8" s="224">
        <v>77640</v>
      </c>
      <c r="H8" s="224">
        <v>13500</v>
      </c>
      <c r="I8" s="224">
        <v>2542</v>
      </c>
      <c r="J8" s="224">
        <v>22230</v>
      </c>
      <c r="K8" s="224">
        <v>500</v>
      </c>
      <c r="L8" s="224">
        <v>29762</v>
      </c>
      <c r="M8" s="224">
        <v>61942</v>
      </c>
      <c r="N8" s="224">
        <v>0</v>
      </c>
      <c r="O8" s="224">
        <v>0</v>
      </c>
      <c r="P8" s="224">
        <v>34165</v>
      </c>
      <c r="Q8" s="224">
        <v>0</v>
      </c>
      <c r="R8" s="224">
        <v>101017.4</v>
      </c>
      <c r="S8" s="224">
        <v>88900</v>
      </c>
      <c r="T8" s="224">
        <v>102745</v>
      </c>
      <c r="U8" s="224">
        <v>110000</v>
      </c>
      <c r="V8" s="224">
        <v>24300</v>
      </c>
      <c r="W8" s="224">
        <v>123100</v>
      </c>
      <c r="X8" s="224">
        <v>0</v>
      </c>
      <c r="Y8" s="224">
        <v>0</v>
      </c>
      <c r="Z8" s="224">
        <v>38000</v>
      </c>
      <c r="AA8" s="224">
        <v>87510</v>
      </c>
      <c r="AB8" s="224">
        <v>0</v>
      </c>
      <c r="AC8" s="224">
        <v>23810</v>
      </c>
      <c r="AD8" s="224">
        <v>19000</v>
      </c>
      <c r="AE8" s="224">
        <v>80000</v>
      </c>
      <c r="AF8" s="224">
        <v>23000</v>
      </c>
      <c r="AG8" s="224">
        <v>263150</v>
      </c>
      <c r="AH8" s="224">
        <v>0</v>
      </c>
      <c r="AI8" s="224">
        <v>40000</v>
      </c>
      <c r="AJ8" s="224">
        <v>0</v>
      </c>
      <c r="AK8" s="224">
        <v>0</v>
      </c>
      <c r="AL8" s="224">
        <v>0</v>
      </c>
      <c r="AM8" s="224">
        <v>0</v>
      </c>
      <c r="AN8" s="224">
        <v>0</v>
      </c>
      <c r="AO8" s="224">
        <v>0</v>
      </c>
      <c r="AP8" s="224">
        <v>0</v>
      </c>
      <c r="AQ8" s="224">
        <v>0</v>
      </c>
      <c r="AR8" s="224">
        <v>0</v>
      </c>
      <c r="AS8" s="224">
        <v>0</v>
      </c>
    </row>
    <row r="9" spans="1:45">
      <c r="A9" t="s">
        <v>628</v>
      </c>
      <c r="B9" s="327">
        <v>24472</v>
      </c>
      <c r="C9" s="327">
        <v>24837</v>
      </c>
      <c r="D9" s="327">
        <v>25203</v>
      </c>
      <c r="E9" s="327">
        <v>25568</v>
      </c>
      <c r="F9" s="327">
        <v>25933</v>
      </c>
      <c r="G9" s="327">
        <v>26298</v>
      </c>
      <c r="H9" s="327">
        <v>26664</v>
      </c>
      <c r="I9" s="327">
        <v>27029</v>
      </c>
      <c r="J9" s="327">
        <v>27394</v>
      </c>
      <c r="K9" s="327">
        <v>27759</v>
      </c>
      <c r="L9" s="327">
        <v>28125</v>
      </c>
      <c r="M9" s="327">
        <v>28490</v>
      </c>
      <c r="N9" s="327">
        <v>28855</v>
      </c>
      <c r="O9" s="327">
        <v>29220</v>
      </c>
      <c r="P9" s="327">
        <v>29586</v>
      </c>
      <c r="Q9" s="327">
        <v>29951</v>
      </c>
      <c r="R9" s="327">
        <v>30316</v>
      </c>
      <c r="S9" s="327">
        <v>30681</v>
      </c>
      <c r="T9" s="327">
        <v>31047</v>
      </c>
      <c r="U9" s="327">
        <v>31412</v>
      </c>
      <c r="V9" s="327">
        <v>31777</v>
      </c>
      <c r="W9" s="327">
        <v>32142</v>
      </c>
      <c r="X9" s="327">
        <v>32508</v>
      </c>
      <c r="Y9" s="327">
        <v>32873</v>
      </c>
      <c r="Z9" s="327">
        <v>33238</v>
      </c>
      <c r="AA9" s="327">
        <v>33603</v>
      </c>
      <c r="AB9" s="327">
        <v>33969</v>
      </c>
      <c r="AC9" s="327">
        <v>34334</v>
      </c>
      <c r="AD9" s="327">
        <v>34699</v>
      </c>
      <c r="AE9" s="327">
        <v>35064</v>
      </c>
      <c r="AF9" s="327">
        <v>35430</v>
      </c>
      <c r="AG9" s="327">
        <v>35795</v>
      </c>
      <c r="AH9" s="327">
        <v>36160</v>
      </c>
      <c r="AI9" s="327">
        <v>36525</v>
      </c>
      <c r="AJ9" s="327">
        <v>36891</v>
      </c>
      <c r="AK9" s="327">
        <v>37256</v>
      </c>
      <c r="AL9" s="327">
        <v>37621</v>
      </c>
      <c r="AM9" s="327">
        <v>37986</v>
      </c>
      <c r="AN9" s="327">
        <v>38352</v>
      </c>
      <c r="AO9" s="327">
        <v>38717</v>
      </c>
      <c r="AP9" s="327">
        <v>39082</v>
      </c>
      <c r="AQ9" s="327">
        <v>39447</v>
      </c>
      <c r="AR9" s="327">
        <v>39813</v>
      </c>
      <c r="AS9" s="327">
        <v>40178</v>
      </c>
    </row>
    <row r="11" spans="1:45">
      <c r="A11" t="s">
        <v>629</v>
      </c>
      <c r="D11" s="224"/>
      <c r="F11" s="224"/>
      <c r="L11" s="224"/>
      <c r="M11" s="224"/>
      <c r="N11" s="224"/>
      <c r="O11" s="224"/>
      <c r="P11" s="224"/>
      <c r="Q11" s="224"/>
      <c r="R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M11" s="224"/>
      <c r="AN11" s="224"/>
      <c r="AO11" s="224"/>
      <c r="AP11" s="224"/>
      <c r="AQ11" s="224"/>
      <c r="AR11" s="224"/>
    </row>
    <row r="13" spans="1:45">
      <c r="A13" t="s">
        <v>422</v>
      </c>
      <c r="B13">
        <v>0</v>
      </c>
      <c r="C13">
        <v>0</v>
      </c>
      <c r="D13" s="224">
        <v>8900</v>
      </c>
      <c r="E13" s="224">
        <v>6675</v>
      </c>
      <c r="F13" s="224">
        <v>7675</v>
      </c>
      <c r="G13" s="224">
        <v>7675</v>
      </c>
      <c r="H13" s="224">
        <v>1000</v>
      </c>
      <c r="I13" s="224">
        <v>1000</v>
      </c>
      <c r="J13" s="224">
        <v>0</v>
      </c>
      <c r="K13" s="224">
        <v>0</v>
      </c>
      <c r="L13" s="224">
        <v>2687.75</v>
      </c>
      <c r="M13" s="224">
        <v>2687.75</v>
      </c>
      <c r="N13" s="224">
        <v>2687.75</v>
      </c>
      <c r="O13" s="224">
        <v>2687.75</v>
      </c>
      <c r="P13" s="224">
        <v>14875</v>
      </c>
      <c r="Q13" s="224">
        <v>37475</v>
      </c>
      <c r="R13" s="224">
        <v>39725</v>
      </c>
      <c r="S13" s="224">
        <v>39725</v>
      </c>
      <c r="T13" s="224">
        <v>24850</v>
      </c>
      <c r="U13" s="224">
        <v>2250</v>
      </c>
      <c r="V13" s="224">
        <v>0</v>
      </c>
      <c r="W13" s="224">
        <v>28750</v>
      </c>
      <c r="X13" s="224">
        <v>32000</v>
      </c>
      <c r="Y13" s="224">
        <v>38625</v>
      </c>
      <c r="Z13" s="224">
        <v>43675</v>
      </c>
      <c r="AA13" s="224">
        <v>44175</v>
      </c>
      <c r="AB13" s="224">
        <v>68481.25</v>
      </c>
      <c r="AC13" s="224">
        <v>61856.25</v>
      </c>
      <c r="AD13" s="224">
        <v>72340.75</v>
      </c>
      <c r="AE13" s="224">
        <v>43090.75</v>
      </c>
      <c r="AF13" s="224">
        <v>15534.5</v>
      </c>
      <c r="AG13" s="224">
        <v>25193.25</v>
      </c>
      <c r="AH13" s="224">
        <v>15505.5</v>
      </c>
      <c r="AI13" s="224">
        <v>15505.5</v>
      </c>
      <c r="AJ13" s="224">
        <v>21505.5</v>
      </c>
      <c r="AK13" s="224">
        <v>11846.75</v>
      </c>
      <c r="AL13" s="224">
        <v>6000</v>
      </c>
      <c r="AM13" s="224">
        <v>43212.5</v>
      </c>
      <c r="AN13" s="224">
        <v>48372.5</v>
      </c>
      <c r="AO13" s="224">
        <v>82911.75</v>
      </c>
      <c r="AP13" s="224">
        <v>136036.75</v>
      </c>
      <c r="AQ13" s="224">
        <v>98824.25</v>
      </c>
      <c r="AR13" s="224">
        <v>89539.25</v>
      </c>
      <c r="AS13" s="224">
        <v>55000</v>
      </c>
    </row>
    <row r="14" spans="1:45">
      <c r="A14" t="s">
        <v>582</v>
      </c>
      <c r="B14">
        <v>60600</v>
      </c>
      <c r="C14">
        <v>47700</v>
      </c>
      <c r="D14" s="224">
        <v>47916.666666666664</v>
      </c>
      <c r="E14" s="224">
        <v>42262.5</v>
      </c>
      <c r="F14" s="224">
        <v>34195</v>
      </c>
      <c r="G14" s="224">
        <v>26057.5</v>
      </c>
      <c r="H14" s="224">
        <v>16845</v>
      </c>
      <c r="I14" s="224">
        <v>32288.75</v>
      </c>
      <c r="J14" s="224">
        <v>26956.25</v>
      </c>
      <c r="K14" s="224">
        <v>28121.75</v>
      </c>
      <c r="L14" s="224">
        <v>32780.5</v>
      </c>
      <c r="M14" s="224">
        <v>13567.75</v>
      </c>
      <c r="N14" s="224">
        <v>15757</v>
      </c>
      <c r="O14" s="224">
        <v>27369.666666666668</v>
      </c>
      <c r="P14" s="224">
        <v>44658</v>
      </c>
      <c r="Q14" s="224">
        <v>107275</v>
      </c>
      <c r="R14" s="224">
        <v>84206.25</v>
      </c>
      <c r="S14" s="224">
        <v>98358.333333333328</v>
      </c>
      <c r="T14" s="224">
        <v>106537.5</v>
      </c>
      <c r="U14" s="224">
        <v>22500</v>
      </c>
      <c r="V14" s="224">
        <v>20150</v>
      </c>
      <c r="W14" s="224">
        <v>62651</v>
      </c>
      <c r="X14" s="224">
        <v>164195.5</v>
      </c>
      <c r="Y14" s="224">
        <v>208927.33333333334</v>
      </c>
      <c r="Z14" s="224">
        <v>229114.71333333335</v>
      </c>
      <c r="AA14" s="224">
        <v>195213.71333333335</v>
      </c>
      <c r="AB14" s="224">
        <v>58406.07</v>
      </c>
      <c r="AC14" s="224">
        <v>43937.380000000005</v>
      </c>
      <c r="AD14" s="224">
        <v>29642.333333333332</v>
      </c>
      <c r="AE14" s="224">
        <v>64809</v>
      </c>
      <c r="AF14" s="224">
        <v>51515.5</v>
      </c>
      <c r="AG14" s="224">
        <v>59440.5</v>
      </c>
      <c r="AH14" s="224">
        <v>102446.25</v>
      </c>
      <c r="AI14" s="224">
        <v>77684.75</v>
      </c>
      <c r="AJ14" s="224">
        <v>137026</v>
      </c>
      <c r="AK14" s="224">
        <v>167134.66666666666</v>
      </c>
      <c r="AL14" s="224">
        <v>122757.66666666667</v>
      </c>
      <c r="AM14" s="224">
        <v>130289.66666666667</v>
      </c>
      <c r="AN14" s="224">
        <v>70934.5</v>
      </c>
      <c r="AO14" s="224">
        <v>57798.333333333336</v>
      </c>
      <c r="AP14" s="224">
        <v>83495.333333333328</v>
      </c>
      <c r="AQ14" s="224">
        <v>62987.333333333336</v>
      </c>
      <c r="AR14" s="224">
        <v>62987.333333333336</v>
      </c>
      <c r="AS14" s="224">
        <v>107018</v>
      </c>
    </row>
    <row r="15" spans="1:45">
      <c r="A15" t="s">
        <v>625</v>
      </c>
      <c r="B15">
        <v>0</v>
      </c>
      <c r="C15">
        <v>0</v>
      </c>
      <c r="D15" s="224">
        <v>0</v>
      </c>
      <c r="E15" s="224">
        <v>14136.75</v>
      </c>
      <c r="F15" s="224">
        <v>14136.75</v>
      </c>
      <c r="G15" s="224">
        <v>19136.75</v>
      </c>
      <c r="H15" s="224">
        <v>38073</v>
      </c>
      <c r="I15" s="224">
        <v>73793.5</v>
      </c>
      <c r="J15" s="224">
        <v>125360.25</v>
      </c>
      <c r="K15" s="224">
        <v>128996.25</v>
      </c>
      <c r="L15" s="224">
        <v>118802.25</v>
      </c>
      <c r="M15" s="224">
        <v>68945</v>
      </c>
      <c r="N15" s="224">
        <v>64870.75</v>
      </c>
      <c r="O15" s="224">
        <v>91234.75</v>
      </c>
      <c r="P15" s="224">
        <v>117367.5</v>
      </c>
      <c r="Q15" s="224">
        <v>117367.5</v>
      </c>
      <c r="R15" s="224">
        <v>69875</v>
      </c>
      <c r="S15" s="224">
        <v>34875</v>
      </c>
      <c r="T15" s="224">
        <v>0</v>
      </c>
      <c r="U15" s="224">
        <v>0</v>
      </c>
      <c r="V15" s="224">
        <v>11750</v>
      </c>
      <c r="W15" s="224">
        <v>11750</v>
      </c>
      <c r="X15" s="224">
        <v>11750</v>
      </c>
      <c r="Y15" s="224">
        <v>12375</v>
      </c>
      <c r="Z15" s="224">
        <v>2125</v>
      </c>
      <c r="AA15" s="224">
        <v>10875</v>
      </c>
      <c r="AB15" s="224">
        <v>10875</v>
      </c>
      <c r="AC15" s="224">
        <v>10250</v>
      </c>
      <c r="AD15" s="224">
        <v>8750</v>
      </c>
      <c r="AE15" s="224">
        <v>0</v>
      </c>
      <c r="AF15" s="224">
        <v>2500</v>
      </c>
      <c r="AG15" s="224">
        <v>2500</v>
      </c>
      <c r="AH15" s="224">
        <v>2500</v>
      </c>
      <c r="AI15" s="224">
        <v>2500</v>
      </c>
      <c r="AJ15" s="224">
        <v>0</v>
      </c>
      <c r="AK15" s="224">
        <v>61167</v>
      </c>
      <c r="AL15" s="224">
        <v>63750.25</v>
      </c>
      <c r="AM15" s="224">
        <v>95510</v>
      </c>
      <c r="AN15" s="224">
        <v>101151</v>
      </c>
      <c r="AO15" s="224">
        <v>81979.5</v>
      </c>
      <c r="AP15" s="224">
        <v>79396.25</v>
      </c>
      <c r="AQ15" s="224">
        <v>47636.5</v>
      </c>
      <c r="AR15" s="224">
        <v>62805</v>
      </c>
      <c r="AS15" s="224">
        <v>25809.5</v>
      </c>
    </row>
    <row r="16" spans="1:45">
      <c r="A16" t="s">
        <v>626</v>
      </c>
      <c r="B16">
        <v>0</v>
      </c>
      <c r="C16">
        <v>0</v>
      </c>
      <c r="D16" s="224">
        <v>0</v>
      </c>
      <c r="E16" s="224">
        <v>0</v>
      </c>
      <c r="F16" s="224">
        <v>0</v>
      </c>
      <c r="G16" s="224">
        <v>0</v>
      </c>
      <c r="H16" s="224">
        <v>0</v>
      </c>
      <c r="I16" s="224">
        <v>1750</v>
      </c>
      <c r="J16" s="224">
        <v>1750</v>
      </c>
      <c r="K16" s="224">
        <v>6557</v>
      </c>
      <c r="L16" s="224">
        <v>6557</v>
      </c>
      <c r="M16" s="224">
        <v>4807</v>
      </c>
      <c r="N16" s="224">
        <v>70868.75</v>
      </c>
      <c r="O16" s="224">
        <v>78763.5</v>
      </c>
      <c r="P16" s="224">
        <v>98919</v>
      </c>
      <c r="Q16" s="224">
        <v>100169</v>
      </c>
      <c r="R16" s="224">
        <v>156087.25</v>
      </c>
      <c r="S16" s="224">
        <v>143385.5</v>
      </c>
      <c r="T16" s="224">
        <v>282605</v>
      </c>
      <c r="U16" s="224">
        <v>281355</v>
      </c>
      <c r="V16" s="224">
        <v>182300</v>
      </c>
      <c r="W16" s="224">
        <v>203640</v>
      </c>
      <c r="X16" s="224">
        <v>73765</v>
      </c>
      <c r="Y16" s="224">
        <v>76669.25</v>
      </c>
      <c r="Z16" s="224">
        <v>53744.25</v>
      </c>
      <c r="AA16" s="224">
        <v>32404.25</v>
      </c>
      <c r="AB16" s="224">
        <v>2904.25</v>
      </c>
      <c r="AC16" s="224">
        <v>0</v>
      </c>
      <c r="AD16" s="224">
        <v>0</v>
      </c>
      <c r="AE16" s="224">
        <v>0</v>
      </c>
      <c r="AF16" s="224">
        <v>0</v>
      </c>
      <c r="AG16" s="224">
        <v>0</v>
      </c>
      <c r="AH16" s="224">
        <v>0</v>
      </c>
      <c r="AI16" s="224">
        <v>0</v>
      </c>
      <c r="AJ16" s="224">
        <v>0</v>
      </c>
      <c r="AK16" s="224">
        <v>0</v>
      </c>
      <c r="AL16" s="224">
        <v>0</v>
      </c>
      <c r="AM16" s="224">
        <v>0</v>
      </c>
      <c r="AN16" s="224">
        <v>0</v>
      </c>
      <c r="AO16" s="224">
        <v>0</v>
      </c>
      <c r="AP16" s="224">
        <v>0</v>
      </c>
      <c r="AQ16" s="224">
        <v>0</v>
      </c>
      <c r="AR16" s="224">
        <v>0</v>
      </c>
      <c r="AS16" s="224">
        <v>0</v>
      </c>
    </row>
    <row r="17" spans="1:45">
      <c r="A17" t="s">
        <v>627</v>
      </c>
      <c r="B17">
        <v>0</v>
      </c>
      <c r="C17">
        <v>0</v>
      </c>
      <c r="D17" s="224">
        <v>0</v>
      </c>
      <c r="E17" s="224">
        <v>0</v>
      </c>
      <c r="F17" s="224">
        <v>8635</v>
      </c>
      <c r="G17" s="224">
        <v>28045</v>
      </c>
      <c r="H17" s="224">
        <v>31420</v>
      </c>
      <c r="I17" s="224">
        <v>32055.5</v>
      </c>
      <c r="J17" s="224">
        <v>28978</v>
      </c>
      <c r="K17" s="224">
        <v>9693</v>
      </c>
      <c r="L17" s="224">
        <v>13758.5</v>
      </c>
      <c r="M17" s="224">
        <v>28608.5</v>
      </c>
      <c r="N17" s="224">
        <v>23051</v>
      </c>
      <c r="O17" s="224">
        <v>22926</v>
      </c>
      <c r="P17" s="224">
        <v>24026.75</v>
      </c>
      <c r="Q17" s="224">
        <v>8541.25</v>
      </c>
      <c r="R17" s="224">
        <v>33795.599999999999</v>
      </c>
      <c r="S17" s="224">
        <v>56020.6</v>
      </c>
      <c r="T17" s="224">
        <v>73165.600000000006</v>
      </c>
      <c r="U17" s="224">
        <v>100665.60000000001</v>
      </c>
      <c r="V17" s="224">
        <v>81486.25</v>
      </c>
      <c r="W17" s="224">
        <v>90036.25</v>
      </c>
      <c r="X17" s="224">
        <v>64350</v>
      </c>
      <c r="Y17" s="224">
        <v>36850</v>
      </c>
      <c r="Z17" s="224">
        <v>40275</v>
      </c>
      <c r="AA17" s="224">
        <v>31377.5</v>
      </c>
      <c r="AB17" s="224">
        <v>31377.5</v>
      </c>
      <c r="AC17" s="224">
        <v>37330</v>
      </c>
      <c r="AD17" s="224">
        <v>32580</v>
      </c>
      <c r="AE17" s="224">
        <v>30702.5</v>
      </c>
      <c r="AF17" s="224">
        <v>36452.5</v>
      </c>
      <c r="AG17" s="224">
        <v>96287.5</v>
      </c>
      <c r="AH17" s="224">
        <v>91537.5</v>
      </c>
      <c r="AI17" s="224">
        <v>81537.5</v>
      </c>
      <c r="AJ17" s="224">
        <v>75787.5</v>
      </c>
      <c r="AK17" s="224">
        <v>10000</v>
      </c>
      <c r="AL17" s="224">
        <v>10000</v>
      </c>
      <c r="AM17" s="224">
        <v>0</v>
      </c>
      <c r="AN17" s="224">
        <v>0</v>
      </c>
      <c r="AO17" s="224">
        <v>0</v>
      </c>
      <c r="AP17" s="224">
        <v>0</v>
      </c>
      <c r="AQ17" s="224">
        <v>0</v>
      </c>
      <c r="AR17" s="224">
        <v>0</v>
      </c>
      <c r="AS17" s="224">
        <v>0</v>
      </c>
    </row>
    <row r="18" spans="1:45" s="328" customFormat="1">
      <c r="A18" s="328" t="s">
        <v>631</v>
      </c>
      <c r="B18" s="329">
        <v>1971</v>
      </c>
      <c r="C18" s="329">
        <v>1972</v>
      </c>
      <c r="D18" s="329">
        <v>1973</v>
      </c>
      <c r="E18" s="329">
        <v>1974</v>
      </c>
      <c r="F18" s="329">
        <v>1975</v>
      </c>
      <c r="G18" s="329">
        <v>1976</v>
      </c>
      <c r="H18" s="329">
        <v>1977</v>
      </c>
      <c r="I18" s="329">
        <v>1978</v>
      </c>
      <c r="J18" s="329">
        <v>1979</v>
      </c>
      <c r="K18" s="329">
        <v>1980</v>
      </c>
      <c r="L18" s="329">
        <v>1981</v>
      </c>
      <c r="M18" s="329">
        <v>1982</v>
      </c>
      <c r="N18" s="329">
        <v>1983</v>
      </c>
      <c r="O18" s="329">
        <v>1984</v>
      </c>
      <c r="P18" s="329">
        <v>1985</v>
      </c>
      <c r="Q18" s="329">
        <v>1986</v>
      </c>
      <c r="R18" s="329">
        <v>1987</v>
      </c>
      <c r="S18" s="329">
        <v>1988</v>
      </c>
      <c r="T18" s="329">
        <v>1989</v>
      </c>
      <c r="U18" s="329">
        <v>1990</v>
      </c>
      <c r="V18" s="329">
        <v>1991</v>
      </c>
      <c r="W18" s="329">
        <v>1992</v>
      </c>
      <c r="X18" s="329">
        <v>1993</v>
      </c>
      <c r="Y18" s="329">
        <v>1994</v>
      </c>
      <c r="Z18" s="329">
        <v>1995</v>
      </c>
      <c r="AA18" s="329">
        <v>1996</v>
      </c>
      <c r="AB18" s="329">
        <v>1997</v>
      </c>
      <c r="AC18" s="329">
        <v>1998</v>
      </c>
      <c r="AD18" s="329">
        <v>1999</v>
      </c>
      <c r="AE18" s="329">
        <v>2000</v>
      </c>
      <c r="AF18" s="329">
        <v>2001</v>
      </c>
      <c r="AG18" s="329">
        <v>2002</v>
      </c>
      <c r="AH18" s="329">
        <v>2003</v>
      </c>
      <c r="AI18" s="329">
        <v>2004</v>
      </c>
      <c r="AJ18" s="329">
        <v>2005</v>
      </c>
      <c r="AK18" s="329">
        <v>2006</v>
      </c>
      <c r="AL18" s="329">
        <v>2007</v>
      </c>
      <c r="AM18" s="329">
        <v>2008</v>
      </c>
      <c r="AN18" s="329">
        <v>2009</v>
      </c>
      <c r="AO18" s="329">
        <v>2010</v>
      </c>
      <c r="AP18" s="329">
        <v>2011</v>
      </c>
      <c r="AQ18" s="329">
        <v>2012</v>
      </c>
      <c r="AR18" s="329">
        <v>2013</v>
      </c>
      <c r="AS18" s="329">
        <v>2014</v>
      </c>
    </row>
    <row r="19" spans="1:45">
      <c r="A19" t="s">
        <v>628</v>
      </c>
      <c r="B19" s="326">
        <v>24531</v>
      </c>
      <c r="C19" s="326">
        <v>24897</v>
      </c>
      <c r="D19" s="326">
        <v>25293</v>
      </c>
      <c r="E19" s="326">
        <v>25811</v>
      </c>
      <c r="F19" s="326">
        <v>26206</v>
      </c>
      <c r="G19" s="326">
        <v>26633</v>
      </c>
      <c r="H19" s="326">
        <v>26863</v>
      </c>
      <c r="I19" s="326">
        <v>27149</v>
      </c>
      <c r="J19" s="326">
        <v>27742</v>
      </c>
      <c r="K19" s="326">
        <v>27880</v>
      </c>
      <c r="L19" s="326">
        <v>28337</v>
      </c>
      <c r="M19" s="326">
        <v>28794</v>
      </c>
      <c r="N19" s="326">
        <v>29064</v>
      </c>
      <c r="O19" s="326">
        <v>29433</v>
      </c>
      <c r="P19" s="326">
        <v>29859</v>
      </c>
      <c r="Q19" s="326">
        <v>29951</v>
      </c>
      <c r="R19" s="326">
        <v>30467</v>
      </c>
      <c r="S19" s="326">
        <v>30681</v>
      </c>
      <c r="T19" s="326">
        <v>31198</v>
      </c>
      <c r="U19" s="326">
        <v>31412</v>
      </c>
      <c r="V19" s="326">
        <v>31958</v>
      </c>
      <c r="W19" s="326">
        <v>32355</v>
      </c>
      <c r="X19" s="326">
        <v>32598</v>
      </c>
      <c r="Y19" s="326">
        <v>32963</v>
      </c>
      <c r="Z19" s="326">
        <v>33481</v>
      </c>
      <c r="AA19" s="326">
        <v>33755</v>
      </c>
      <c r="AB19" s="326">
        <v>34303</v>
      </c>
      <c r="AC19" s="326">
        <v>34485</v>
      </c>
      <c r="AD19" s="326">
        <v>34699</v>
      </c>
      <c r="AE19" s="326">
        <v>35064</v>
      </c>
      <c r="AF19" s="326">
        <v>35430</v>
      </c>
      <c r="AG19" s="326">
        <v>36068</v>
      </c>
      <c r="AH19" s="326">
        <v>36341</v>
      </c>
      <c r="AI19" s="326">
        <v>36525</v>
      </c>
      <c r="AJ19" s="326">
        <v>37103</v>
      </c>
      <c r="AK19" s="326">
        <v>37346</v>
      </c>
      <c r="AL19" s="326">
        <v>37802</v>
      </c>
      <c r="AM19" s="326">
        <v>37986</v>
      </c>
      <c r="AN19" s="326">
        <v>38594</v>
      </c>
      <c r="AO19" s="326">
        <v>38807</v>
      </c>
      <c r="AP19" s="326">
        <v>39082</v>
      </c>
      <c r="AQ19" s="326">
        <v>39448</v>
      </c>
      <c r="AR19" s="326">
        <v>39813</v>
      </c>
      <c r="AS19" s="326">
        <v>40390</v>
      </c>
    </row>
  </sheetData>
  <phoneticPr fontId="6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27"/>
  <sheetViews>
    <sheetView topLeftCell="U48" workbookViewId="0">
      <selection activeCell="T109" sqref="T109:T110"/>
    </sheetView>
  </sheetViews>
  <sheetFormatPr baseColWidth="10" defaultRowHeight="13" x14ac:dyDescent="0"/>
  <cols>
    <col min="2" max="2" width="12.1640625" bestFit="1" customWidth="1"/>
    <col min="3" max="8" width="11" bestFit="1" customWidth="1"/>
    <col min="9" max="10" width="12" bestFit="1" customWidth="1"/>
    <col min="11" max="13" width="11" bestFit="1" customWidth="1"/>
    <col min="14" max="18" width="12" bestFit="1" customWidth="1"/>
    <col min="19" max="19" width="11" bestFit="1" customWidth="1"/>
    <col min="20" max="21" width="12" bestFit="1" customWidth="1"/>
    <col min="22" max="22" width="11" bestFit="1" customWidth="1"/>
    <col min="23" max="24" width="12" bestFit="1" customWidth="1"/>
    <col min="25" max="26" width="11" bestFit="1" customWidth="1"/>
    <col min="27" max="28" width="12" bestFit="1" customWidth="1"/>
    <col min="29" max="30" width="11" bestFit="1" customWidth="1"/>
    <col min="31" max="31" width="12" bestFit="1" customWidth="1"/>
    <col min="32" max="32" width="11" bestFit="1" customWidth="1"/>
    <col min="33" max="34" width="12" bestFit="1" customWidth="1"/>
    <col min="35" max="35" width="11" bestFit="1" customWidth="1"/>
    <col min="36" max="37" width="12" bestFit="1" customWidth="1"/>
    <col min="38" max="38" width="11" bestFit="1" customWidth="1"/>
    <col min="39" max="39" width="12" bestFit="1" customWidth="1"/>
    <col min="40" max="40" width="11" bestFit="1" customWidth="1"/>
    <col min="41" max="42" width="12" bestFit="1" customWidth="1"/>
    <col min="43" max="44" width="11" bestFit="1" customWidth="1"/>
    <col min="45" max="45" width="12" bestFit="1" customWidth="1"/>
  </cols>
  <sheetData>
    <row r="2" spans="1:47">
      <c r="A2" t="s">
        <v>634</v>
      </c>
      <c r="B2" s="331">
        <v>0.23300000000000001</v>
      </c>
      <c r="C2" s="331">
        <v>0.24399999999999999</v>
      </c>
      <c r="D2" s="331">
        <v>0.254</v>
      </c>
      <c r="E2" s="331">
        <v>0.27300000000000002</v>
      </c>
      <c r="F2" s="331">
        <v>0.30299999999999999</v>
      </c>
      <c r="G2" s="331">
        <v>0.32100000000000001</v>
      </c>
      <c r="H2" s="331">
        <v>0.34</v>
      </c>
      <c r="I2" s="331">
        <v>0.36199999999999999</v>
      </c>
      <c r="J2" s="331">
        <v>0.38900000000000001</v>
      </c>
      <c r="K2" s="331">
        <v>0.42399999999999999</v>
      </c>
      <c r="L2" s="331">
        <v>0.46700000000000003</v>
      </c>
      <c r="M2" s="331">
        <v>0.5</v>
      </c>
      <c r="N2" s="331">
        <v>0.52300000000000002</v>
      </c>
      <c r="O2" s="331">
        <v>0.54200000000000004</v>
      </c>
      <c r="P2" s="331">
        <v>0.56100000000000005</v>
      </c>
      <c r="Q2" s="331">
        <v>0.57399999999999995</v>
      </c>
      <c r="R2" s="331">
        <v>0.58599999999999997</v>
      </c>
      <c r="S2" s="331">
        <v>0.60399999999999998</v>
      </c>
      <c r="T2" s="331">
        <v>0.629</v>
      </c>
      <c r="U2" s="331">
        <v>0.65100000000000002</v>
      </c>
      <c r="V2" s="331">
        <v>0.67600000000000005</v>
      </c>
      <c r="W2" s="331">
        <v>0.69199999999999995</v>
      </c>
      <c r="X2" s="331">
        <v>0.70799999999999996</v>
      </c>
      <c r="Y2" s="331">
        <v>0.72399999999999998</v>
      </c>
      <c r="Z2" s="331">
        <v>0.74</v>
      </c>
      <c r="AA2" s="331">
        <v>0.754</v>
      </c>
      <c r="AB2" s="331">
        <v>0.76800000000000002</v>
      </c>
      <c r="AC2" s="331">
        <v>0.77700000000000002</v>
      </c>
      <c r="AD2" s="331">
        <v>0.78700000000000003</v>
      </c>
      <c r="AE2" s="331">
        <v>0.80200000000000005</v>
      </c>
      <c r="AF2" s="331">
        <v>0.82099999999999995</v>
      </c>
      <c r="AG2" s="331">
        <v>0.83499999999999996</v>
      </c>
      <c r="AH2" s="331">
        <v>0.85199999999999998</v>
      </c>
      <c r="AI2" s="331">
        <v>0.871</v>
      </c>
      <c r="AJ2" s="331">
        <v>0.89800000000000002</v>
      </c>
      <c r="AK2" s="331">
        <v>0.92700000000000005</v>
      </c>
      <c r="AL2" s="331">
        <v>0.95499999999999996</v>
      </c>
      <c r="AM2" s="331">
        <v>0.97299999999999998</v>
      </c>
      <c r="AN2" s="331">
        <v>0.98899999999999999</v>
      </c>
      <c r="AO2" s="331">
        <v>0.99299999999999999</v>
      </c>
      <c r="AP2" s="331">
        <v>1.0109999999999999</v>
      </c>
      <c r="AQ2" s="331">
        <v>1.03</v>
      </c>
      <c r="AR2" s="331">
        <v>1.048</v>
      </c>
      <c r="AS2" s="331">
        <v>1.0589999999999999</v>
      </c>
    </row>
    <row r="3" spans="1:47">
      <c r="A3" t="s">
        <v>636</v>
      </c>
    </row>
    <row r="4" spans="1:47">
      <c r="A4" t="s">
        <v>422</v>
      </c>
      <c r="B4" s="334">
        <v>0</v>
      </c>
      <c r="C4" s="334">
        <v>0</v>
      </c>
      <c r="D4" s="334">
        <v>26700</v>
      </c>
      <c r="E4" s="334">
        <v>0</v>
      </c>
      <c r="F4" s="334">
        <v>4000</v>
      </c>
      <c r="G4" s="334">
        <v>0</v>
      </c>
      <c r="H4" s="334">
        <v>0</v>
      </c>
      <c r="I4" s="334">
        <v>0</v>
      </c>
      <c r="J4" s="334">
        <v>0</v>
      </c>
      <c r="K4" s="334">
        <v>0</v>
      </c>
      <c r="L4" s="334">
        <v>10751</v>
      </c>
      <c r="M4" s="334">
        <v>0</v>
      </c>
      <c r="N4" s="334">
        <v>0</v>
      </c>
      <c r="O4" s="334">
        <v>0</v>
      </c>
      <c r="P4" s="334">
        <v>59500</v>
      </c>
      <c r="Q4" s="334">
        <v>90400</v>
      </c>
      <c r="R4" s="334">
        <v>9000</v>
      </c>
      <c r="S4" s="334">
        <v>0</v>
      </c>
      <c r="T4" s="334">
        <v>0</v>
      </c>
      <c r="U4" s="334">
        <v>0</v>
      </c>
      <c r="V4" s="334">
        <v>0</v>
      </c>
      <c r="W4" s="334">
        <v>115000</v>
      </c>
      <c r="X4" s="334">
        <v>13000</v>
      </c>
      <c r="Y4" s="334">
        <v>26500</v>
      </c>
      <c r="Z4" s="334">
        <v>20200</v>
      </c>
      <c r="AA4" s="334">
        <v>117000</v>
      </c>
      <c r="AB4" s="334">
        <v>110225</v>
      </c>
      <c r="AC4" s="334">
        <v>0</v>
      </c>
      <c r="AD4" s="334">
        <v>62138</v>
      </c>
      <c r="AE4" s="334">
        <v>0</v>
      </c>
      <c r="AF4" s="334">
        <v>0</v>
      </c>
      <c r="AG4" s="335">
        <v>38635</v>
      </c>
      <c r="AH4" s="334">
        <v>23387</v>
      </c>
      <c r="AI4" s="334">
        <v>0</v>
      </c>
      <c r="AJ4" s="334">
        <v>24000</v>
      </c>
      <c r="AK4" s="334">
        <v>0</v>
      </c>
      <c r="AL4" s="334">
        <v>0</v>
      </c>
      <c r="AM4" s="334">
        <v>148850</v>
      </c>
      <c r="AN4" s="334">
        <v>44640</v>
      </c>
      <c r="AO4" s="334">
        <v>138157</v>
      </c>
      <c r="AP4" s="334">
        <v>212500</v>
      </c>
      <c r="AQ4" s="334">
        <v>0</v>
      </c>
      <c r="AR4" s="334">
        <v>7500</v>
      </c>
      <c r="AS4" s="334">
        <v>0</v>
      </c>
    </row>
    <row r="5" spans="1:47">
      <c r="A5" t="s">
        <v>582</v>
      </c>
      <c r="B5" s="334">
        <v>60600</v>
      </c>
      <c r="C5" s="334">
        <v>34800</v>
      </c>
      <c r="D5" s="334">
        <v>48350</v>
      </c>
      <c r="E5" s="334">
        <v>25300</v>
      </c>
      <c r="F5" s="334">
        <v>28330</v>
      </c>
      <c r="G5" s="334">
        <v>2250</v>
      </c>
      <c r="H5" s="334">
        <v>11500</v>
      </c>
      <c r="I5" s="334">
        <v>87075</v>
      </c>
      <c r="J5" s="334">
        <v>7000</v>
      </c>
      <c r="K5" s="334">
        <v>6912</v>
      </c>
      <c r="L5" s="334">
        <v>30135</v>
      </c>
      <c r="M5" s="334">
        <v>10224</v>
      </c>
      <c r="N5" s="334"/>
      <c r="O5" s="334">
        <v>41750</v>
      </c>
      <c r="P5" s="334">
        <v>82000</v>
      </c>
      <c r="Q5" s="334">
        <v>198075</v>
      </c>
      <c r="R5" s="334">
        <v>15000</v>
      </c>
      <c r="S5" s="334"/>
      <c r="T5" s="334"/>
      <c r="U5" s="334">
        <v>30000</v>
      </c>
      <c r="V5" s="334">
        <v>10300</v>
      </c>
      <c r="W5" s="334">
        <v>147653</v>
      </c>
      <c r="X5" s="334">
        <v>468829</v>
      </c>
      <c r="Y5" s="334"/>
      <c r="Z5" s="334">
        <v>70862.14</v>
      </c>
      <c r="AA5" s="334">
        <v>45950</v>
      </c>
      <c r="AB5" s="334"/>
      <c r="AC5" s="334">
        <v>15000</v>
      </c>
      <c r="AD5" s="334">
        <v>27977</v>
      </c>
      <c r="AE5" s="334">
        <v>151450</v>
      </c>
      <c r="AF5" s="334">
        <v>11635</v>
      </c>
      <c r="AG5" s="334">
        <v>46700</v>
      </c>
      <c r="AH5" s="334">
        <v>200000</v>
      </c>
      <c r="AI5" s="334">
        <v>52404</v>
      </c>
      <c r="AJ5" s="334">
        <v>249000</v>
      </c>
      <c r="AK5" s="334"/>
      <c r="AL5" s="334">
        <v>66869</v>
      </c>
      <c r="AM5" s="334">
        <v>75000</v>
      </c>
      <c r="AN5" s="334"/>
      <c r="AO5" s="334">
        <v>31526</v>
      </c>
      <c r="AP5" s="334">
        <v>143960</v>
      </c>
      <c r="AQ5" s="334">
        <v>13476</v>
      </c>
      <c r="AR5" s="334"/>
      <c r="AS5" s="334">
        <v>163618</v>
      </c>
    </row>
    <row r="6" spans="1:47">
      <c r="A6" t="s">
        <v>625</v>
      </c>
      <c r="B6" s="334">
        <v>0</v>
      </c>
      <c r="C6" s="334">
        <v>0</v>
      </c>
      <c r="D6" s="334">
        <v>0</v>
      </c>
      <c r="E6" s="334">
        <v>56547</v>
      </c>
      <c r="F6" s="334">
        <v>0</v>
      </c>
      <c r="G6" s="334">
        <v>20000</v>
      </c>
      <c r="H6" s="334">
        <v>75745</v>
      </c>
      <c r="I6" s="334">
        <v>199429</v>
      </c>
      <c r="J6" s="334">
        <v>206267</v>
      </c>
      <c r="K6" s="334">
        <v>34544</v>
      </c>
      <c r="L6" s="334">
        <v>34969</v>
      </c>
      <c r="M6" s="334">
        <v>0</v>
      </c>
      <c r="N6" s="334">
        <v>189970</v>
      </c>
      <c r="O6" s="334">
        <v>140000</v>
      </c>
      <c r="P6" s="334">
        <v>139500</v>
      </c>
      <c r="Q6" s="334">
        <v>0</v>
      </c>
      <c r="R6" s="334">
        <v>0</v>
      </c>
      <c r="S6" s="334">
        <v>0</v>
      </c>
      <c r="T6" s="334">
        <v>0</v>
      </c>
      <c r="U6" s="334">
        <v>0</v>
      </c>
      <c r="V6" s="334">
        <v>47000</v>
      </c>
      <c r="W6" s="334">
        <v>0</v>
      </c>
      <c r="X6" s="334">
        <v>0</v>
      </c>
      <c r="Y6" s="334">
        <v>2500</v>
      </c>
      <c r="Z6" s="334">
        <v>6000</v>
      </c>
      <c r="AA6" s="334">
        <v>35000</v>
      </c>
      <c r="AB6" s="334">
        <v>0</v>
      </c>
      <c r="AC6" s="334">
        <v>0</v>
      </c>
      <c r="AD6" s="334">
        <v>0</v>
      </c>
      <c r="AE6" s="334">
        <v>0</v>
      </c>
      <c r="AF6" s="334">
        <v>10000</v>
      </c>
      <c r="AG6" s="334">
        <v>0</v>
      </c>
      <c r="AH6" s="334">
        <v>0</v>
      </c>
      <c r="AI6" s="334">
        <v>0</v>
      </c>
      <c r="AJ6" s="334">
        <v>0</v>
      </c>
      <c r="AK6" s="334">
        <v>244668</v>
      </c>
      <c r="AL6" s="334">
        <v>10333</v>
      </c>
      <c r="AM6" s="334">
        <v>127039</v>
      </c>
      <c r="AN6" s="334">
        <v>22564</v>
      </c>
      <c r="AO6" s="334">
        <v>167982</v>
      </c>
      <c r="AP6" s="334">
        <v>0</v>
      </c>
      <c r="AQ6" s="334">
        <v>0</v>
      </c>
      <c r="AR6" s="334">
        <v>83238</v>
      </c>
      <c r="AS6" s="334">
        <v>20000</v>
      </c>
    </row>
    <row r="7" spans="1:47">
      <c r="A7" t="s">
        <v>626</v>
      </c>
      <c r="B7" s="334">
        <v>0</v>
      </c>
      <c r="C7" s="334">
        <v>0</v>
      </c>
      <c r="D7" s="334">
        <v>0</v>
      </c>
      <c r="E7" s="334">
        <v>0</v>
      </c>
      <c r="F7" s="334">
        <v>0</v>
      </c>
      <c r="G7" s="334">
        <v>0</v>
      </c>
      <c r="H7" s="334">
        <v>0</v>
      </c>
      <c r="I7" s="334">
        <v>7000</v>
      </c>
      <c r="J7" s="334">
        <v>0</v>
      </c>
      <c r="K7" s="334">
        <v>19228</v>
      </c>
      <c r="L7" s="334">
        <v>0</v>
      </c>
      <c r="M7" s="334">
        <v>0</v>
      </c>
      <c r="N7" s="334">
        <v>264247</v>
      </c>
      <c r="O7" s="334">
        <v>50807</v>
      </c>
      <c r="P7" s="334">
        <v>80622</v>
      </c>
      <c r="Q7" s="334">
        <v>5000</v>
      </c>
      <c r="R7" s="334">
        <v>487920</v>
      </c>
      <c r="S7" s="334">
        <v>0</v>
      </c>
      <c r="T7" s="334">
        <v>637500</v>
      </c>
      <c r="U7" s="334">
        <v>0</v>
      </c>
      <c r="V7" s="334">
        <v>91700</v>
      </c>
      <c r="W7" s="334">
        <v>85360</v>
      </c>
      <c r="X7" s="334">
        <v>118000</v>
      </c>
      <c r="Y7" s="334">
        <v>11617</v>
      </c>
      <c r="Z7" s="334">
        <v>0</v>
      </c>
      <c r="AA7" s="334">
        <v>0</v>
      </c>
      <c r="AB7" s="334">
        <v>0</v>
      </c>
      <c r="AC7" s="334">
        <v>0</v>
      </c>
      <c r="AD7" s="334">
        <v>0</v>
      </c>
      <c r="AE7" s="334">
        <v>0</v>
      </c>
      <c r="AF7" s="334">
        <v>0</v>
      </c>
      <c r="AG7" s="334">
        <v>0</v>
      </c>
      <c r="AH7" s="334">
        <v>0</v>
      </c>
      <c r="AI7" s="334">
        <v>0</v>
      </c>
      <c r="AJ7" s="334">
        <v>0</v>
      </c>
      <c r="AK7" s="334">
        <v>0</v>
      </c>
      <c r="AL7" s="334">
        <v>0</v>
      </c>
      <c r="AM7" s="334">
        <v>0</v>
      </c>
      <c r="AN7" s="334">
        <v>0</v>
      </c>
      <c r="AO7" s="334">
        <v>0</v>
      </c>
      <c r="AP7" s="334">
        <v>0</v>
      </c>
      <c r="AQ7" s="334">
        <v>0</v>
      </c>
      <c r="AR7" s="334">
        <v>0</v>
      </c>
      <c r="AS7" s="334">
        <v>0</v>
      </c>
    </row>
    <row r="8" spans="1:47">
      <c r="A8" t="s">
        <v>627</v>
      </c>
      <c r="B8" s="334">
        <v>0</v>
      </c>
      <c r="C8" s="334">
        <v>0</v>
      </c>
      <c r="D8" s="334">
        <v>0</v>
      </c>
      <c r="E8" s="334">
        <v>0</v>
      </c>
      <c r="F8" s="334">
        <v>34540</v>
      </c>
      <c r="G8" s="334">
        <v>77640</v>
      </c>
      <c r="H8" s="334">
        <v>13500</v>
      </c>
      <c r="I8" s="334">
        <v>2542</v>
      </c>
      <c r="J8" s="334">
        <v>22230</v>
      </c>
      <c r="K8" s="334">
        <v>500</v>
      </c>
      <c r="L8" s="334">
        <v>29762</v>
      </c>
      <c r="M8" s="334">
        <v>61942</v>
      </c>
      <c r="N8" s="334">
        <v>0</v>
      </c>
      <c r="O8" s="334">
        <v>0</v>
      </c>
      <c r="P8" s="334">
        <v>34165</v>
      </c>
      <c r="Q8" s="334">
        <v>0</v>
      </c>
      <c r="R8" s="334">
        <v>101017.4</v>
      </c>
      <c r="S8" s="334">
        <v>88900</v>
      </c>
      <c r="T8" s="334">
        <v>102745</v>
      </c>
      <c r="U8" s="334">
        <v>110000</v>
      </c>
      <c r="V8" s="334">
        <v>24300</v>
      </c>
      <c r="W8" s="334">
        <v>123100</v>
      </c>
      <c r="X8" s="334">
        <v>0</v>
      </c>
      <c r="Y8" s="334">
        <v>0</v>
      </c>
      <c r="Z8" s="334">
        <v>38000</v>
      </c>
      <c r="AA8" s="334">
        <v>87510</v>
      </c>
      <c r="AB8" s="334">
        <v>0</v>
      </c>
      <c r="AC8" s="334">
        <v>23810</v>
      </c>
      <c r="AD8" s="334">
        <v>19000</v>
      </c>
      <c r="AE8" s="334">
        <v>80000</v>
      </c>
      <c r="AF8" s="334">
        <v>23000</v>
      </c>
      <c r="AG8" s="334">
        <v>263150</v>
      </c>
      <c r="AH8" s="334">
        <v>0</v>
      </c>
      <c r="AI8" s="334">
        <v>40000</v>
      </c>
      <c r="AJ8" s="334">
        <v>0</v>
      </c>
      <c r="AK8" s="334">
        <v>0</v>
      </c>
      <c r="AL8" s="334">
        <v>0</v>
      </c>
      <c r="AM8" s="334">
        <v>0</v>
      </c>
      <c r="AN8" s="334">
        <v>0</v>
      </c>
      <c r="AO8" s="334">
        <v>0</v>
      </c>
      <c r="AP8" s="334">
        <v>0</v>
      </c>
      <c r="AQ8" s="334">
        <v>0</v>
      </c>
      <c r="AR8" s="334">
        <v>0</v>
      </c>
      <c r="AS8" s="334">
        <v>0</v>
      </c>
    </row>
    <row r="9" spans="1:47">
      <c r="A9" t="s">
        <v>628</v>
      </c>
      <c r="B9" s="327">
        <v>24472</v>
      </c>
      <c r="C9" s="327">
        <v>24837</v>
      </c>
      <c r="D9" s="327">
        <v>25203</v>
      </c>
      <c r="E9" s="327">
        <v>25568</v>
      </c>
      <c r="F9" s="327">
        <v>25933</v>
      </c>
      <c r="G9" s="327">
        <v>26298</v>
      </c>
      <c r="H9" s="327">
        <v>26664</v>
      </c>
      <c r="I9" s="327">
        <v>27029</v>
      </c>
      <c r="J9" s="327">
        <v>27394</v>
      </c>
      <c r="K9" s="327">
        <v>27759</v>
      </c>
      <c r="L9" s="327">
        <v>28125</v>
      </c>
      <c r="M9" s="327">
        <v>28490</v>
      </c>
      <c r="N9" s="327">
        <v>28855</v>
      </c>
      <c r="O9" s="327">
        <v>29220</v>
      </c>
      <c r="P9" s="327">
        <v>29586</v>
      </c>
      <c r="Q9" s="327">
        <v>29951</v>
      </c>
      <c r="R9" s="327">
        <v>30316</v>
      </c>
      <c r="S9" s="327">
        <v>30681</v>
      </c>
      <c r="T9" s="327">
        <v>31047</v>
      </c>
      <c r="U9" s="327">
        <v>31412</v>
      </c>
      <c r="V9" s="327">
        <v>31777</v>
      </c>
      <c r="W9" s="327">
        <v>32142</v>
      </c>
      <c r="X9" s="327">
        <v>32508</v>
      </c>
      <c r="Y9" s="327">
        <v>32873</v>
      </c>
      <c r="Z9" s="327">
        <v>33238</v>
      </c>
      <c r="AA9" s="327">
        <v>33603</v>
      </c>
      <c r="AB9" s="327">
        <v>33969</v>
      </c>
      <c r="AC9" s="327">
        <v>34334</v>
      </c>
      <c r="AD9" s="327">
        <v>34699</v>
      </c>
      <c r="AE9" s="327">
        <v>35064</v>
      </c>
      <c r="AF9" s="327">
        <v>35430</v>
      </c>
      <c r="AG9" s="327">
        <v>35795</v>
      </c>
      <c r="AH9" s="327">
        <v>36160</v>
      </c>
      <c r="AI9" s="327">
        <v>36525</v>
      </c>
      <c r="AJ9" s="327">
        <v>36891</v>
      </c>
      <c r="AK9" s="327">
        <v>37256</v>
      </c>
      <c r="AL9" s="327">
        <v>37621</v>
      </c>
      <c r="AM9" s="327">
        <v>37986</v>
      </c>
      <c r="AN9" s="327">
        <v>38352</v>
      </c>
      <c r="AO9" s="327">
        <v>38717</v>
      </c>
      <c r="AP9" s="327">
        <v>39082</v>
      </c>
      <c r="AQ9" s="327">
        <v>39447</v>
      </c>
      <c r="AR9" s="327">
        <v>39813</v>
      </c>
      <c r="AS9" s="327">
        <v>40178</v>
      </c>
    </row>
    <row r="10" spans="1:47">
      <c r="B10" s="333">
        <f>SUM(B4:B8)</f>
        <v>60600</v>
      </c>
      <c r="C10" s="333">
        <f t="shared" ref="C10:AS10" si="0">SUM(C4:C8)</f>
        <v>34800</v>
      </c>
      <c r="D10" s="333">
        <f t="shared" si="0"/>
        <v>75050</v>
      </c>
      <c r="E10" s="333">
        <f t="shared" si="0"/>
        <v>81847</v>
      </c>
      <c r="F10" s="333">
        <f t="shared" si="0"/>
        <v>66870</v>
      </c>
      <c r="G10" s="333">
        <f t="shared" si="0"/>
        <v>99890</v>
      </c>
      <c r="H10" s="333">
        <f t="shared" si="0"/>
        <v>100745</v>
      </c>
      <c r="I10" s="333">
        <f t="shared" si="0"/>
        <v>296046</v>
      </c>
      <c r="J10" s="333">
        <f t="shared" si="0"/>
        <v>235497</v>
      </c>
      <c r="K10" s="333">
        <f t="shared" si="0"/>
        <v>61184</v>
      </c>
      <c r="L10" s="333">
        <f t="shared" si="0"/>
        <v>105617</v>
      </c>
      <c r="M10" s="333">
        <f t="shared" si="0"/>
        <v>72166</v>
      </c>
      <c r="N10" s="333">
        <f t="shared" si="0"/>
        <v>454217</v>
      </c>
      <c r="O10" s="333">
        <f t="shared" si="0"/>
        <v>232557</v>
      </c>
      <c r="P10" s="333">
        <f t="shared" si="0"/>
        <v>395787</v>
      </c>
      <c r="Q10" s="333">
        <f t="shared" si="0"/>
        <v>293475</v>
      </c>
      <c r="R10" s="333">
        <f t="shared" si="0"/>
        <v>612937.4</v>
      </c>
      <c r="S10" s="333">
        <f t="shared" si="0"/>
        <v>88900</v>
      </c>
      <c r="T10" s="333">
        <f t="shared" si="0"/>
        <v>740245</v>
      </c>
      <c r="U10" s="333">
        <f t="shared" si="0"/>
        <v>140000</v>
      </c>
      <c r="V10" s="333">
        <f t="shared" si="0"/>
        <v>173300</v>
      </c>
      <c r="W10" s="333">
        <f t="shared" si="0"/>
        <v>471113</v>
      </c>
      <c r="X10" s="333">
        <f t="shared" si="0"/>
        <v>599829</v>
      </c>
      <c r="Y10" s="333">
        <f t="shared" si="0"/>
        <v>40617</v>
      </c>
      <c r="Z10" s="333">
        <f t="shared" si="0"/>
        <v>135062.14000000001</v>
      </c>
      <c r="AA10" s="333">
        <f t="shared" si="0"/>
        <v>285460</v>
      </c>
      <c r="AB10" s="333">
        <f t="shared" si="0"/>
        <v>110225</v>
      </c>
      <c r="AC10" s="333">
        <f t="shared" si="0"/>
        <v>38810</v>
      </c>
      <c r="AD10" s="333">
        <f t="shared" si="0"/>
        <v>109115</v>
      </c>
      <c r="AE10" s="333">
        <f t="shared" si="0"/>
        <v>231450</v>
      </c>
      <c r="AF10" s="333">
        <f t="shared" si="0"/>
        <v>44635</v>
      </c>
      <c r="AG10" s="333">
        <f t="shared" si="0"/>
        <v>348485</v>
      </c>
      <c r="AH10" s="333">
        <f t="shared" si="0"/>
        <v>223387</v>
      </c>
      <c r="AI10" s="333">
        <f t="shared" si="0"/>
        <v>92404</v>
      </c>
      <c r="AJ10" s="333">
        <f t="shared" si="0"/>
        <v>273000</v>
      </c>
      <c r="AK10" s="333">
        <f t="shared" si="0"/>
        <v>244668</v>
      </c>
      <c r="AL10" s="333">
        <f t="shared" si="0"/>
        <v>77202</v>
      </c>
      <c r="AM10" s="333">
        <f t="shared" si="0"/>
        <v>350889</v>
      </c>
      <c r="AN10" s="333">
        <f t="shared" si="0"/>
        <v>67204</v>
      </c>
      <c r="AO10" s="333">
        <f t="shared" si="0"/>
        <v>337665</v>
      </c>
      <c r="AP10" s="333">
        <f t="shared" si="0"/>
        <v>356460</v>
      </c>
      <c r="AQ10" s="333">
        <f t="shared" si="0"/>
        <v>13476</v>
      </c>
      <c r="AR10" s="333">
        <f t="shared" si="0"/>
        <v>90738</v>
      </c>
      <c r="AS10" s="333">
        <f t="shared" si="0"/>
        <v>183618</v>
      </c>
      <c r="AT10" s="333">
        <f>SUM(B10:AS10)</f>
        <v>9147242.5399999991</v>
      </c>
      <c r="AU10" t="s">
        <v>637</v>
      </c>
    </row>
    <row r="11" spans="1:47">
      <c r="A11" t="s">
        <v>635</v>
      </c>
    </row>
    <row r="12" spans="1:47">
      <c r="A12" t="s">
        <v>422</v>
      </c>
      <c r="B12" s="332">
        <f t="shared" ref="B12:D16" si="1">B4/B$2</f>
        <v>0</v>
      </c>
      <c r="C12" s="332">
        <f t="shared" si="1"/>
        <v>0</v>
      </c>
      <c r="D12" s="332">
        <f t="shared" si="1"/>
        <v>105118.11023622047</v>
      </c>
      <c r="E12" s="332">
        <f t="shared" ref="E12:AS12" si="2">E4/E$2</f>
        <v>0</v>
      </c>
      <c r="F12" s="332">
        <f t="shared" si="2"/>
        <v>13201.320132013201</v>
      </c>
      <c r="G12" s="332">
        <f t="shared" si="2"/>
        <v>0</v>
      </c>
      <c r="H12" s="332">
        <f t="shared" si="2"/>
        <v>0</v>
      </c>
      <c r="I12" s="332">
        <f t="shared" si="2"/>
        <v>0</v>
      </c>
      <c r="J12" s="332">
        <f t="shared" si="2"/>
        <v>0</v>
      </c>
      <c r="K12" s="332">
        <f t="shared" si="2"/>
        <v>0</v>
      </c>
      <c r="L12" s="332">
        <f t="shared" si="2"/>
        <v>23021.413276231262</v>
      </c>
      <c r="M12" s="332">
        <f t="shared" si="2"/>
        <v>0</v>
      </c>
      <c r="N12" s="332">
        <f t="shared" si="2"/>
        <v>0</v>
      </c>
      <c r="O12" s="332">
        <f t="shared" si="2"/>
        <v>0</v>
      </c>
      <c r="P12" s="332">
        <f t="shared" si="2"/>
        <v>106060.60606060605</v>
      </c>
      <c r="Q12" s="332">
        <f t="shared" si="2"/>
        <v>157491.28919860628</v>
      </c>
      <c r="R12" s="332">
        <f t="shared" si="2"/>
        <v>15358.361774744028</v>
      </c>
      <c r="S12" s="332">
        <f t="shared" si="2"/>
        <v>0</v>
      </c>
      <c r="T12" s="332">
        <f t="shared" si="2"/>
        <v>0</v>
      </c>
      <c r="U12" s="332">
        <f t="shared" si="2"/>
        <v>0</v>
      </c>
      <c r="V12" s="332">
        <f t="shared" si="2"/>
        <v>0</v>
      </c>
      <c r="W12" s="332">
        <f t="shared" si="2"/>
        <v>166184.9710982659</v>
      </c>
      <c r="X12" s="332">
        <f t="shared" si="2"/>
        <v>18361.581920903955</v>
      </c>
      <c r="Y12" s="332">
        <f t="shared" si="2"/>
        <v>36602.209944751383</v>
      </c>
      <c r="Z12" s="332">
        <f t="shared" si="2"/>
        <v>27297.297297297297</v>
      </c>
      <c r="AA12" s="332">
        <f t="shared" si="2"/>
        <v>155172.41379310345</v>
      </c>
      <c r="AB12" s="332">
        <f t="shared" si="2"/>
        <v>143522.13541666666</v>
      </c>
      <c r="AC12" s="332">
        <f t="shared" si="2"/>
        <v>0</v>
      </c>
      <c r="AD12" s="332">
        <f t="shared" si="2"/>
        <v>78955.527318932654</v>
      </c>
      <c r="AE12" s="332">
        <f t="shared" si="2"/>
        <v>0</v>
      </c>
      <c r="AF12" s="332">
        <f t="shared" si="2"/>
        <v>0</v>
      </c>
      <c r="AG12" s="332">
        <f t="shared" si="2"/>
        <v>46269.461077844317</v>
      </c>
      <c r="AH12" s="332">
        <f t="shared" si="2"/>
        <v>27449.530516431925</v>
      </c>
      <c r="AI12" s="332">
        <f t="shared" si="2"/>
        <v>0</v>
      </c>
      <c r="AJ12" s="332">
        <f t="shared" si="2"/>
        <v>26726.057906458798</v>
      </c>
      <c r="AK12" s="332">
        <f t="shared" si="2"/>
        <v>0</v>
      </c>
      <c r="AL12" s="332">
        <f t="shared" si="2"/>
        <v>0</v>
      </c>
      <c r="AM12" s="332">
        <f t="shared" si="2"/>
        <v>152980.47276464544</v>
      </c>
      <c r="AN12" s="332">
        <f t="shared" si="2"/>
        <v>45136.501516683522</v>
      </c>
      <c r="AO12" s="332">
        <f t="shared" si="2"/>
        <v>139130.91641490432</v>
      </c>
      <c r="AP12" s="332">
        <f t="shared" si="2"/>
        <v>210187.93273986154</v>
      </c>
      <c r="AQ12" s="332">
        <f t="shared" si="2"/>
        <v>0</v>
      </c>
      <c r="AR12" s="332">
        <f t="shared" si="2"/>
        <v>7156.4885496183206</v>
      </c>
      <c r="AS12" s="332">
        <f t="shared" si="2"/>
        <v>0</v>
      </c>
    </row>
    <row r="13" spans="1:47">
      <c r="A13" t="s">
        <v>582</v>
      </c>
      <c r="B13" s="332">
        <f t="shared" si="1"/>
        <v>260085.83690987123</v>
      </c>
      <c r="C13" s="332">
        <f t="shared" si="1"/>
        <v>142622.95081967214</v>
      </c>
      <c r="D13" s="332">
        <f t="shared" si="1"/>
        <v>190354.33070866141</v>
      </c>
      <c r="E13" s="332">
        <f t="shared" ref="E13:F16" si="3">E5/E$2</f>
        <v>92673.992673992674</v>
      </c>
      <c r="F13" s="332">
        <f t="shared" si="3"/>
        <v>93498.349834983499</v>
      </c>
      <c r="G13" s="332">
        <f t="shared" ref="G13:AS13" si="4">G5/G$2</f>
        <v>7009.3457943925232</v>
      </c>
      <c r="H13" s="332">
        <f t="shared" si="4"/>
        <v>33823.529411764706</v>
      </c>
      <c r="I13" s="332">
        <f t="shared" si="4"/>
        <v>240538.67403314917</v>
      </c>
      <c r="J13" s="332">
        <f t="shared" si="4"/>
        <v>17994.858611825191</v>
      </c>
      <c r="K13" s="332">
        <f t="shared" si="4"/>
        <v>16301.886792452831</v>
      </c>
      <c r="L13" s="332">
        <f t="shared" si="4"/>
        <v>64528.9079229122</v>
      </c>
      <c r="M13" s="332">
        <f t="shared" si="4"/>
        <v>20448</v>
      </c>
      <c r="N13" s="332">
        <f t="shared" si="4"/>
        <v>0</v>
      </c>
      <c r="O13" s="332">
        <f t="shared" si="4"/>
        <v>77029.52029520295</v>
      </c>
      <c r="P13" s="332">
        <f t="shared" si="4"/>
        <v>146167.55793226379</v>
      </c>
      <c r="Q13" s="332">
        <f t="shared" si="4"/>
        <v>345078.39721254358</v>
      </c>
      <c r="R13" s="332">
        <f t="shared" si="4"/>
        <v>25597.269624573379</v>
      </c>
      <c r="S13" s="332">
        <f t="shared" si="4"/>
        <v>0</v>
      </c>
      <c r="T13" s="332">
        <f t="shared" si="4"/>
        <v>0</v>
      </c>
      <c r="U13" s="332">
        <f t="shared" si="4"/>
        <v>46082.949308755757</v>
      </c>
      <c r="V13" s="332">
        <f t="shared" si="4"/>
        <v>15236.686390532543</v>
      </c>
      <c r="W13" s="332">
        <f t="shared" si="4"/>
        <v>213371.38728323701</v>
      </c>
      <c r="X13" s="332">
        <f t="shared" si="4"/>
        <v>662187.85310734471</v>
      </c>
      <c r="Y13" s="332">
        <f t="shared" si="4"/>
        <v>0</v>
      </c>
      <c r="Z13" s="332">
        <f t="shared" si="4"/>
        <v>95759.648648648654</v>
      </c>
      <c r="AA13" s="332">
        <f t="shared" si="4"/>
        <v>60941.644562334215</v>
      </c>
      <c r="AB13" s="332">
        <f t="shared" si="4"/>
        <v>0</v>
      </c>
      <c r="AC13" s="332">
        <f t="shared" si="4"/>
        <v>19305.019305019305</v>
      </c>
      <c r="AD13" s="332">
        <f t="shared" si="4"/>
        <v>35548.91994917408</v>
      </c>
      <c r="AE13" s="332">
        <f t="shared" si="4"/>
        <v>188840.39900249377</v>
      </c>
      <c r="AF13" s="332">
        <f t="shared" si="4"/>
        <v>14171.741778319123</v>
      </c>
      <c r="AG13" s="332">
        <f t="shared" si="4"/>
        <v>55928.143712574856</v>
      </c>
      <c r="AH13" s="332">
        <f t="shared" si="4"/>
        <v>234741.78403755868</v>
      </c>
      <c r="AI13" s="332">
        <f t="shared" si="4"/>
        <v>60165.327210103329</v>
      </c>
      <c r="AJ13" s="332">
        <f t="shared" si="4"/>
        <v>277282.85077951004</v>
      </c>
      <c r="AK13" s="332">
        <f t="shared" si="4"/>
        <v>0</v>
      </c>
      <c r="AL13" s="332">
        <f t="shared" si="4"/>
        <v>70019.895287958119</v>
      </c>
      <c r="AM13" s="332">
        <f t="shared" si="4"/>
        <v>77081.192189105859</v>
      </c>
      <c r="AN13" s="332">
        <f t="shared" si="4"/>
        <v>0</v>
      </c>
      <c r="AO13" s="332">
        <f t="shared" si="4"/>
        <v>31748.237663645519</v>
      </c>
      <c r="AP13" s="332">
        <f t="shared" si="4"/>
        <v>142393.66963402572</v>
      </c>
      <c r="AQ13" s="332">
        <f t="shared" si="4"/>
        <v>13083.495145631068</v>
      </c>
      <c r="AR13" s="332">
        <f t="shared" si="4"/>
        <v>0</v>
      </c>
      <c r="AS13" s="332">
        <f t="shared" si="4"/>
        <v>154502.36071765819</v>
      </c>
    </row>
    <row r="14" spans="1:47">
      <c r="A14" t="s">
        <v>625</v>
      </c>
      <c r="B14" s="332">
        <f t="shared" si="1"/>
        <v>0</v>
      </c>
      <c r="C14" s="332">
        <f t="shared" si="1"/>
        <v>0</v>
      </c>
      <c r="D14" s="332">
        <f t="shared" si="1"/>
        <v>0</v>
      </c>
      <c r="E14" s="332">
        <f t="shared" si="3"/>
        <v>207131.8681318681</v>
      </c>
      <c r="F14" s="332">
        <f t="shared" si="3"/>
        <v>0</v>
      </c>
      <c r="G14" s="332">
        <f t="shared" ref="G14:AS14" si="5">G6/G$2</f>
        <v>62305.295950155763</v>
      </c>
      <c r="H14" s="332">
        <f t="shared" si="5"/>
        <v>222779.41176470587</v>
      </c>
      <c r="I14" s="332">
        <f t="shared" si="5"/>
        <v>550908.8397790055</v>
      </c>
      <c r="J14" s="332">
        <f t="shared" si="5"/>
        <v>530249.35732647812</v>
      </c>
      <c r="K14" s="332">
        <f t="shared" si="5"/>
        <v>81471.698113207545</v>
      </c>
      <c r="L14" s="332">
        <f t="shared" si="5"/>
        <v>74880.085653104921</v>
      </c>
      <c r="M14" s="332">
        <f t="shared" si="5"/>
        <v>0</v>
      </c>
      <c r="N14" s="332">
        <f t="shared" si="5"/>
        <v>363231.35755258123</v>
      </c>
      <c r="O14" s="332">
        <f t="shared" si="5"/>
        <v>258302.58302583024</v>
      </c>
      <c r="P14" s="332">
        <f t="shared" si="5"/>
        <v>248663.10160427805</v>
      </c>
      <c r="Q14" s="332">
        <f t="shared" si="5"/>
        <v>0</v>
      </c>
      <c r="R14" s="332">
        <f t="shared" si="5"/>
        <v>0</v>
      </c>
      <c r="S14" s="332">
        <f t="shared" si="5"/>
        <v>0</v>
      </c>
      <c r="T14" s="332">
        <f t="shared" si="5"/>
        <v>0</v>
      </c>
      <c r="U14" s="332">
        <f t="shared" si="5"/>
        <v>0</v>
      </c>
      <c r="V14" s="332">
        <f t="shared" si="5"/>
        <v>69526.627218934911</v>
      </c>
      <c r="W14" s="332">
        <f t="shared" si="5"/>
        <v>0</v>
      </c>
      <c r="X14" s="332">
        <f t="shared" si="5"/>
        <v>0</v>
      </c>
      <c r="Y14" s="332">
        <f t="shared" si="5"/>
        <v>3453.0386740331492</v>
      </c>
      <c r="Z14" s="332">
        <f t="shared" si="5"/>
        <v>8108.1081081081084</v>
      </c>
      <c r="AA14" s="332">
        <f t="shared" si="5"/>
        <v>46419.098143236071</v>
      </c>
      <c r="AB14" s="332">
        <f t="shared" si="5"/>
        <v>0</v>
      </c>
      <c r="AC14" s="332">
        <f t="shared" si="5"/>
        <v>0</v>
      </c>
      <c r="AD14" s="332">
        <f t="shared" si="5"/>
        <v>0</v>
      </c>
      <c r="AE14" s="332">
        <f t="shared" si="5"/>
        <v>0</v>
      </c>
      <c r="AF14" s="332">
        <f t="shared" si="5"/>
        <v>12180.267965895251</v>
      </c>
      <c r="AG14" s="332">
        <f t="shared" si="5"/>
        <v>0</v>
      </c>
      <c r="AH14" s="332">
        <f t="shared" si="5"/>
        <v>0</v>
      </c>
      <c r="AI14" s="332">
        <f t="shared" si="5"/>
        <v>0</v>
      </c>
      <c r="AJ14" s="332">
        <f t="shared" si="5"/>
        <v>0</v>
      </c>
      <c r="AK14" s="332">
        <f t="shared" si="5"/>
        <v>263935.27508090611</v>
      </c>
      <c r="AL14" s="332">
        <f t="shared" si="5"/>
        <v>10819.895287958116</v>
      </c>
      <c r="AM14" s="332">
        <f t="shared" si="5"/>
        <v>130564.23432682425</v>
      </c>
      <c r="AN14" s="332">
        <f t="shared" si="5"/>
        <v>22814.964610717896</v>
      </c>
      <c r="AO14" s="332">
        <f t="shared" si="5"/>
        <v>169166.16314199395</v>
      </c>
      <c r="AP14" s="332">
        <f t="shared" si="5"/>
        <v>0</v>
      </c>
      <c r="AQ14" s="332">
        <f t="shared" si="5"/>
        <v>0</v>
      </c>
      <c r="AR14" s="332">
        <f t="shared" si="5"/>
        <v>79425.572519083973</v>
      </c>
      <c r="AS14" s="332">
        <f t="shared" si="5"/>
        <v>18885.741265344666</v>
      </c>
    </row>
    <row r="15" spans="1:47">
      <c r="A15" t="s">
        <v>626</v>
      </c>
      <c r="B15" s="332">
        <f t="shared" si="1"/>
        <v>0</v>
      </c>
      <c r="C15" s="332">
        <f t="shared" si="1"/>
        <v>0</v>
      </c>
      <c r="D15" s="332">
        <f t="shared" si="1"/>
        <v>0</v>
      </c>
      <c r="E15" s="332">
        <f t="shared" si="3"/>
        <v>0</v>
      </c>
      <c r="F15" s="332">
        <f t="shared" si="3"/>
        <v>0</v>
      </c>
      <c r="G15" s="332">
        <f t="shared" ref="G15:AS15" si="6">G7/G$2</f>
        <v>0</v>
      </c>
      <c r="H15" s="332">
        <f t="shared" si="6"/>
        <v>0</v>
      </c>
      <c r="I15" s="332">
        <f t="shared" si="6"/>
        <v>19337.016574585636</v>
      </c>
      <c r="J15" s="332">
        <f t="shared" si="6"/>
        <v>0</v>
      </c>
      <c r="K15" s="332">
        <f t="shared" si="6"/>
        <v>45349.056603773584</v>
      </c>
      <c r="L15" s="332">
        <f t="shared" si="6"/>
        <v>0</v>
      </c>
      <c r="M15" s="332">
        <f t="shared" si="6"/>
        <v>0</v>
      </c>
      <c r="N15" s="332">
        <f t="shared" si="6"/>
        <v>505252.39005736134</v>
      </c>
      <c r="O15" s="332">
        <f t="shared" si="6"/>
        <v>93739.852398523974</v>
      </c>
      <c r="P15" s="332">
        <f t="shared" si="6"/>
        <v>143711.22994652405</v>
      </c>
      <c r="Q15" s="332">
        <f t="shared" si="6"/>
        <v>8710.801393728223</v>
      </c>
      <c r="R15" s="332">
        <f t="shared" si="6"/>
        <v>832627.98634812294</v>
      </c>
      <c r="S15" s="332">
        <f t="shared" si="6"/>
        <v>0</v>
      </c>
      <c r="T15" s="332">
        <f t="shared" si="6"/>
        <v>1013513.5135135135</v>
      </c>
      <c r="U15" s="332">
        <f t="shared" si="6"/>
        <v>0</v>
      </c>
      <c r="V15" s="332">
        <f t="shared" si="6"/>
        <v>135650.88757396449</v>
      </c>
      <c r="W15" s="332">
        <f t="shared" si="6"/>
        <v>123352.60115606937</v>
      </c>
      <c r="X15" s="332">
        <f t="shared" si="6"/>
        <v>166666.66666666669</v>
      </c>
      <c r="Y15" s="332">
        <f t="shared" si="6"/>
        <v>16045.580110497238</v>
      </c>
      <c r="Z15" s="332">
        <f t="shared" si="6"/>
        <v>0</v>
      </c>
      <c r="AA15" s="332">
        <f t="shared" si="6"/>
        <v>0</v>
      </c>
      <c r="AB15" s="332">
        <f t="shared" si="6"/>
        <v>0</v>
      </c>
      <c r="AC15" s="332">
        <f t="shared" si="6"/>
        <v>0</v>
      </c>
      <c r="AD15" s="332">
        <f t="shared" si="6"/>
        <v>0</v>
      </c>
      <c r="AE15" s="332">
        <f t="shared" si="6"/>
        <v>0</v>
      </c>
      <c r="AF15" s="332">
        <f t="shared" si="6"/>
        <v>0</v>
      </c>
      <c r="AG15" s="332">
        <f t="shared" si="6"/>
        <v>0</v>
      </c>
      <c r="AH15" s="332">
        <f t="shared" si="6"/>
        <v>0</v>
      </c>
      <c r="AI15" s="332">
        <f t="shared" si="6"/>
        <v>0</v>
      </c>
      <c r="AJ15" s="332">
        <f t="shared" si="6"/>
        <v>0</v>
      </c>
      <c r="AK15" s="332">
        <f t="shared" si="6"/>
        <v>0</v>
      </c>
      <c r="AL15" s="332">
        <f t="shared" si="6"/>
        <v>0</v>
      </c>
      <c r="AM15" s="332">
        <f t="shared" si="6"/>
        <v>0</v>
      </c>
      <c r="AN15" s="332">
        <f t="shared" si="6"/>
        <v>0</v>
      </c>
      <c r="AO15" s="332">
        <f t="shared" si="6"/>
        <v>0</v>
      </c>
      <c r="AP15" s="332">
        <f t="shared" si="6"/>
        <v>0</v>
      </c>
      <c r="AQ15" s="332">
        <f t="shared" si="6"/>
        <v>0</v>
      </c>
      <c r="AR15" s="332">
        <f t="shared" si="6"/>
        <v>0</v>
      </c>
      <c r="AS15" s="332">
        <f t="shared" si="6"/>
        <v>0</v>
      </c>
    </row>
    <row r="16" spans="1:47">
      <c r="A16" t="s">
        <v>627</v>
      </c>
      <c r="B16" s="332">
        <f t="shared" si="1"/>
        <v>0</v>
      </c>
      <c r="C16" s="332">
        <f t="shared" si="1"/>
        <v>0</v>
      </c>
      <c r="D16" s="332">
        <f t="shared" si="1"/>
        <v>0</v>
      </c>
      <c r="E16" s="332">
        <f t="shared" si="3"/>
        <v>0</v>
      </c>
      <c r="F16" s="332">
        <f t="shared" si="3"/>
        <v>113993.399339934</v>
      </c>
      <c r="G16" s="332">
        <f t="shared" ref="G16:AS16" si="7">G8/G$2</f>
        <v>241869.15887850468</v>
      </c>
      <c r="H16" s="332">
        <f t="shared" si="7"/>
        <v>39705.882352941175</v>
      </c>
      <c r="I16" s="332">
        <f t="shared" si="7"/>
        <v>7022.0994475138123</v>
      </c>
      <c r="J16" s="332">
        <f t="shared" si="7"/>
        <v>57146.529562982003</v>
      </c>
      <c r="K16" s="332">
        <f t="shared" si="7"/>
        <v>1179.2452830188679</v>
      </c>
      <c r="L16" s="332">
        <f t="shared" si="7"/>
        <v>63730.192719486076</v>
      </c>
      <c r="M16" s="332">
        <f t="shared" si="7"/>
        <v>123884</v>
      </c>
      <c r="N16" s="332">
        <f t="shared" si="7"/>
        <v>0</v>
      </c>
      <c r="O16" s="332">
        <f t="shared" si="7"/>
        <v>0</v>
      </c>
      <c r="P16" s="332">
        <f t="shared" si="7"/>
        <v>60900.178253119426</v>
      </c>
      <c r="Q16" s="332">
        <f t="shared" si="7"/>
        <v>0</v>
      </c>
      <c r="R16" s="332">
        <f t="shared" si="7"/>
        <v>172384.64163822526</v>
      </c>
      <c r="S16" s="332">
        <f t="shared" si="7"/>
        <v>147185.43046357617</v>
      </c>
      <c r="T16" s="332">
        <f t="shared" si="7"/>
        <v>163346.58187599364</v>
      </c>
      <c r="U16" s="332">
        <f t="shared" si="7"/>
        <v>168970.81413210445</v>
      </c>
      <c r="V16" s="332">
        <f t="shared" si="7"/>
        <v>35946.745562130178</v>
      </c>
      <c r="W16" s="332">
        <f t="shared" si="7"/>
        <v>177890.17341040465</v>
      </c>
      <c r="X16" s="332">
        <f t="shared" si="7"/>
        <v>0</v>
      </c>
      <c r="Y16" s="332">
        <f t="shared" si="7"/>
        <v>0</v>
      </c>
      <c r="Z16" s="332">
        <f t="shared" si="7"/>
        <v>51351.351351351354</v>
      </c>
      <c r="AA16" s="332">
        <f t="shared" si="7"/>
        <v>116061.00795755968</v>
      </c>
      <c r="AB16" s="332">
        <f t="shared" si="7"/>
        <v>0</v>
      </c>
      <c r="AC16" s="332">
        <f t="shared" si="7"/>
        <v>30643.500643500643</v>
      </c>
      <c r="AD16" s="332">
        <f t="shared" si="7"/>
        <v>24142.312579415502</v>
      </c>
      <c r="AE16" s="332">
        <f t="shared" si="7"/>
        <v>99750.623441396499</v>
      </c>
      <c r="AF16" s="332">
        <f t="shared" si="7"/>
        <v>28014.616321559075</v>
      </c>
      <c r="AG16" s="332">
        <f t="shared" si="7"/>
        <v>315149.70059880242</v>
      </c>
      <c r="AH16" s="332">
        <f t="shared" si="7"/>
        <v>0</v>
      </c>
      <c r="AI16" s="332">
        <f t="shared" si="7"/>
        <v>45924.22502870264</v>
      </c>
      <c r="AJ16" s="332">
        <f t="shared" si="7"/>
        <v>0</v>
      </c>
      <c r="AK16" s="332">
        <f t="shared" si="7"/>
        <v>0</v>
      </c>
      <c r="AL16" s="332">
        <f t="shared" si="7"/>
        <v>0</v>
      </c>
      <c r="AM16" s="332">
        <f t="shared" si="7"/>
        <v>0</v>
      </c>
      <c r="AN16" s="332">
        <f t="shared" si="7"/>
        <v>0</v>
      </c>
      <c r="AO16" s="332">
        <f t="shared" si="7"/>
        <v>0</v>
      </c>
      <c r="AP16" s="332">
        <f t="shared" si="7"/>
        <v>0</v>
      </c>
      <c r="AQ16" s="332">
        <f t="shared" si="7"/>
        <v>0</v>
      </c>
      <c r="AR16" s="332">
        <f t="shared" si="7"/>
        <v>0</v>
      </c>
      <c r="AS16" s="332">
        <f t="shared" si="7"/>
        <v>0</v>
      </c>
    </row>
    <row r="17" spans="1:47">
      <c r="A17" t="s">
        <v>628</v>
      </c>
      <c r="B17" s="327">
        <v>24472</v>
      </c>
      <c r="C17" s="327">
        <v>24837</v>
      </c>
      <c r="D17" s="327">
        <v>25203</v>
      </c>
      <c r="E17" s="327">
        <v>25568</v>
      </c>
      <c r="F17" s="327">
        <v>25933</v>
      </c>
      <c r="G17" s="327">
        <v>26298</v>
      </c>
      <c r="H17" s="327">
        <v>26664</v>
      </c>
      <c r="I17" s="327">
        <v>27029</v>
      </c>
      <c r="J17" s="327">
        <v>27394</v>
      </c>
      <c r="K17" s="327">
        <v>27759</v>
      </c>
      <c r="L17" s="327">
        <v>28125</v>
      </c>
      <c r="M17" s="327">
        <v>28490</v>
      </c>
      <c r="N17" s="327">
        <v>28855</v>
      </c>
      <c r="O17" s="327">
        <v>29220</v>
      </c>
      <c r="P17" s="327">
        <v>29586</v>
      </c>
      <c r="Q17" s="327">
        <v>29951</v>
      </c>
      <c r="R17" s="327">
        <v>30316</v>
      </c>
      <c r="S17" s="327">
        <v>30681</v>
      </c>
      <c r="T17" s="327">
        <v>31047</v>
      </c>
      <c r="U17" s="327">
        <v>31412</v>
      </c>
      <c r="V17" s="327">
        <v>31777</v>
      </c>
      <c r="W17" s="327">
        <v>32142</v>
      </c>
      <c r="X17" s="327">
        <v>32508</v>
      </c>
      <c r="Y17" s="327">
        <v>32873</v>
      </c>
      <c r="Z17" s="327">
        <v>33238</v>
      </c>
      <c r="AA17" s="327">
        <v>33603</v>
      </c>
      <c r="AB17" s="327">
        <v>33969</v>
      </c>
      <c r="AC17" s="327">
        <v>34334</v>
      </c>
      <c r="AD17" s="327">
        <v>34699</v>
      </c>
      <c r="AE17" s="327">
        <v>35064</v>
      </c>
      <c r="AF17" s="327">
        <v>35430</v>
      </c>
      <c r="AG17" s="327">
        <v>35795</v>
      </c>
      <c r="AH17" s="327">
        <v>36160</v>
      </c>
      <c r="AI17" s="327">
        <v>36525</v>
      </c>
      <c r="AJ17" s="327">
        <v>36891</v>
      </c>
      <c r="AK17" s="327">
        <v>37256</v>
      </c>
      <c r="AL17" s="327">
        <v>37621</v>
      </c>
      <c r="AM17" s="327">
        <v>37986</v>
      </c>
      <c r="AN17" s="327">
        <v>38352</v>
      </c>
      <c r="AO17" s="327">
        <v>38717</v>
      </c>
      <c r="AP17" s="327">
        <v>39082</v>
      </c>
      <c r="AQ17" s="327">
        <v>39447</v>
      </c>
      <c r="AR17" s="327">
        <v>39813</v>
      </c>
      <c r="AS17" s="327">
        <v>40178</v>
      </c>
    </row>
    <row r="18" spans="1:47">
      <c r="B18" s="333">
        <f>SUM(B12:B16)</f>
        <v>260085.83690987123</v>
      </c>
      <c r="C18" s="333">
        <f t="shared" ref="C18:AS18" si="8">SUM(C12:C16)</f>
        <v>142622.95081967214</v>
      </c>
      <c r="D18" s="333">
        <f t="shared" si="8"/>
        <v>295472.44094488188</v>
      </c>
      <c r="E18" s="333">
        <f t="shared" si="8"/>
        <v>299805.86080586078</v>
      </c>
      <c r="F18" s="333">
        <f t="shared" si="8"/>
        <v>220693.0693069307</v>
      </c>
      <c r="G18" s="333">
        <f t="shared" si="8"/>
        <v>311183.80062305299</v>
      </c>
      <c r="H18" s="333">
        <f t="shared" si="8"/>
        <v>296308.82352941175</v>
      </c>
      <c r="I18" s="333">
        <f t="shared" si="8"/>
        <v>817806.62983425416</v>
      </c>
      <c r="J18" s="333">
        <f t="shared" si="8"/>
        <v>605390.7455012853</v>
      </c>
      <c r="K18" s="333">
        <f t="shared" si="8"/>
        <v>144301.88679245283</v>
      </c>
      <c r="L18" s="333">
        <f t="shared" si="8"/>
        <v>226160.59957173446</v>
      </c>
      <c r="M18" s="333">
        <f t="shared" si="8"/>
        <v>144332</v>
      </c>
      <c r="N18" s="333">
        <f t="shared" si="8"/>
        <v>868483.74760994257</v>
      </c>
      <c r="O18" s="333">
        <f t="shared" si="8"/>
        <v>429071.95571955713</v>
      </c>
      <c r="P18" s="333">
        <f t="shared" si="8"/>
        <v>705502.67379679135</v>
      </c>
      <c r="Q18" s="333">
        <f t="shared" si="8"/>
        <v>511280.4878048781</v>
      </c>
      <c r="R18" s="333">
        <f t="shared" si="8"/>
        <v>1045968.2593856656</v>
      </c>
      <c r="S18" s="333">
        <f t="shared" si="8"/>
        <v>147185.43046357617</v>
      </c>
      <c r="T18" s="333">
        <f t="shared" si="8"/>
        <v>1176860.0953895072</v>
      </c>
      <c r="U18" s="333">
        <f t="shared" si="8"/>
        <v>215053.7634408602</v>
      </c>
      <c r="V18" s="333">
        <f t="shared" si="8"/>
        <v>256360.94674556213</v>
      </c>
      <c r="W18" s="333">
        <f t="shared" si="8"/>
        <v>680799.13294797693</v>
      </c>
      <c r="X18" s="333">
        <f t="shared" si="8"/>
        <v>847216.10169491544</v>
      </c>
      <c r="Y18" s="333">
        <f t="shared" si="8"/>
        <v>56100.828729281769</v>
      </c>
      <c r="Z18" s="333">
        <f t="shared" si="8"/>
        <v>182516.40540540541</v>
      </c>
      <c r="AA18" s="333">
        <f t="shared" si="8"/>
        <v>378594.16445623338</v>
      </c>
      <c r="AB18" s="333">
        <f t="shared" si="8"/>
        <v>143522.13541666666</v>
      </c>
      <c r="AC18" s="333">
        <f t="shared" si="8"/>
        <v>49948.519948519948</v>
      </c>
      <c r="AD18" s="333">
        <f t="shared" si="8"/>
        <v>138646.75984752225</v>
      </c>
      <c r="AE18" s="333">
        <f t="shared" si="8"/>
        <v>288591.02244389028</v>
      </c>
      <c r="AF18" s="333">
        <f t="shared" si="8"/>
        <v>54366.626065773453</v>
      </c>
      <c r="AG18" s="333">
        <f t="shared" si="8"/>
        <v>417347.30538922158</v>
      </c>
      <c r="AH18" s="333">
        <f t="shared" si="8"/>
        <v>262191.31455399061</v>
      </c>
      <c r="AI18" s="333">
        <f t="shared" si="8"/>
        <v>106089.55223880598</v>
      </c>
      <c r="AJ18" s="333">
        <f t="shared" si="8"/>
        <v>304008.90868596884</v>
      </c>
      <c r="AK18" s="333">
        <f t="shared" si="8"/>
        <v>263935.27508090611</v>
      </c>
      <c r="AL18" s="333">
        <f t="shared" si="8"/>
        <v>80839.790575916239</v>
      </c>
      <c r="AM18" s="333">
        <f t="shared" si="8"/>
        <v>360625.89928057557</v>
      </c>
      <c r="AN18" s="333">
        <f t="shared" si="8"/>
        <v>67951.466127401422</v>
      </c>
      <c r="AO18" s="333">
        <f t="shared" si="8"/>
        <v>340045.3172205438</v>
      </c>
      <c r="AP18" s="333">
        <f t="shared" si="8"/>
        <v>352581.60237388726</v>
      </c>
      <c r="AQ18" s="333">
        <f t="shared" si="8"/>
        <v>13083.495145631068</v>
      </c>
      <c r="AR18" s="333">
        <f t="shared" si="8"/>
        <v>86582.0610687023</v>
      </c>
      <c r="AS18" s="333">
        <f t="shared" si="8"/>
        <v>173388.10198300285</v>
      </c>
      <c r="AT18" s="333">
        <f>SUM(B18:AS18)</f>
        <v>14768903.79167649</v>
      </c>
      <c r="AU18" t="s">
        <v>638</v>
      </c>
    </row>
    <row r="20" spans="1:47">
      <c r="A20" t="s">
        <v>629</v>
      </c>
      <c r="D20" s="224"/>
      <c r="F20" s="224"/>
      <c r="L20" s="224"/>
      <c r="M20" s="224"/>
      <c r="N20" s="224"/>
      <c r="O20" s="224"/>
      <c r="P20" s="224"/>
      <c r="Q20" s="224"/>
      <c r="R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M20" s="224"/>
      <c r="AN20" s="224"/>
      <c r="AO20" s="224"/>
      <c r="AP20" s="224"/>
      <c r="AQ20" s="224"/>
      <c r="AR20" s="224"/>
    </row>
    <row r="21" spans="1:47">
      <c r="A21" t="s">
        <v>422</v>
      </c>
      <c r="B21" s="333">
        <f>AVERAGE(B12)</f>
        <v>0</v>
      </c>
      <c r="C21" s="333">
        <f>AVERAGE(B12:C12)</f>
        <v>0</v>
      </c>
      <c r="D21" s="224">
        <f>AVERAGE(B12:D12)</f>
        <v>35039.370078740154</v>
      </c>
      <c r="E21" s="224">
        <f>AVERAGE(B12:E12)</f>
        <v>26279.527559055117</v>
      </c>
      <c r="F21" s="224">
        <f t="shared" ref="F21:AS21" si="9">AVERAGE(C12:F12)</f>
        <v>29579.857592058419</v>
      </c>
      <c r="G21" s="224">
        <f t="shared" si="9"/>
        <v>29579.857592058419</v>
      </c>
      <c r="H21" s="224">
        <f t="shared" si="9"/>
        <v>3300.3300330033003</v>
      </c>
      <c r="I21" s="224">
        <f t="shared" si="9"/>
        <v>3300.3300330033003</v>
      </c>
      <c r="J21" s="224">
        <f t="shared" si="9"/>
        <v>0</v>
      </c>
      <c r="K21" s="224">
        <f t="shared" si="9"/>
        <v>0</v>
      </c>
      <c r="L21" s="224">
        <f t="shared" si="9"/>
        <v>5755.3533190578155</v>
      </c>
      <c r="M21" s="224">
        <f t="shared" si="9"/>
        <v>5755.3533190578155</v>
      </c>
      <c r="N21" s="224">
        <f t="shared" si="9"/>
        <v>5755.3533190578155</v>
      </c>
      <c r="O21" s="224">
        <f t="shared" si="9"/>
        <v>5755.3533190578155</v>
      </c>
      <c r="P21" s="224">
        <f t="shared" si="9"/>
        <v>26515.151515151512</v>
      </c>
      <c r="Q21" s="224">
        <f t="shared" si="9"/>
        <v>65887.973814803088</v>
      </c>
      <c r="R21" s="224">
        <f t="shared" si="9"/>
        <v>69727.564258489088</v>
      </c>
      <c r="S21" s="224">
        <f t="shared" si="9"/>
        <v>69727.564258489088</v>
      </c>
      <c r="T21" s="224">
        <f t="shared" si="9"/>
        <v>43212.412743337576</v>
      </c>
      <c r="U21" s="224">
        <f t="shared" si="9"/>
        <v>3839.5904436860069</v>
      </c>
      <c r="V21" s="224">
        <f t="shared" si="9"/>
        <v>0</v>
      </c>
      <c r="W21" s="224">
        <f t="shared" si="9"/>
        <v>41546.242774566475</v>
      </c>
      <c r="X21" s="224">
        <f t="shared" si="9"/>
        <v>46136.638254792466</v>
      </c>
      <c r="Y21" s="224">
        <f t="shared" si="9"/>
        <v>55287.19074098031</v>
      </c>
      <c r="Z21" s="224">
        <f t="shared" si="9"/>
        <v>62111.515065304637</v>
      </c>
      <c r="AA21" s="224">
        <f t="shared" si="9"/>
        <v>59358.375739014024</v>
      </c>
      <c r="AB21" s="224">
        <f t="shared" si="9"/>
        <v>90648.514112954697</v>
      </c>
      <c r="AC21" s="224">
        <f t="shared" si="9"/>
        <v>81497.961626766861</v>
      </c>
      <c r="AD21" s="224">
        <f t="shared" si="9"/>
        <v>94412.519132175687</v>
      </c>
      <c r="AE21" s="224">
        <f t="shared" si="9"/>
        <v>55619.415683899831</v>
      </c>
      <c r="AF21" s="224">
        <f t="shared" si="9"/>
        <v>19738.881829733164</v>
      </c>
      <c r="AG21" s="224">
        <f t="shared" si="9"/>
        <v>31306.247099194243</v>
      </c>
      <c r="AH21" s="224">
        <f t="shared" si="9"/>
        <v>18429.747898569061</v>
      </c>
      <c r="AI21" s="224">
        <f t="shared" si="9"/>
        <v>18429.747898569061</v>
      </c>
      <c r="AJ21" s="224">
        <f t="shared" si="9"/>
        <v>25111.26237518376</v>
      </c>
      <c r="AK21" s="224">
        <f t="shared" si="9"/>
        <v>13543.897105722681</v>
      </c>
      <c r="AL21" s="224">
        <f t="shared" si="9"/>
        <v>6681.5144766146996</v>
      </c>
      <c r="AM21" s="224">
        <f t="shared" si="9"/>
        <v>44926.632667776059</v>
      </c>
      <c r="AN21" s="224">
        <f t="shared" si="9"/>
        <v>49529.243570332241</v>
      </c>
      <c r="AO21" s="224">
        <f t="shared" si="9"/>
        <v>84311.972674058314</v>
      </c>
      <c r="AP21" s="224">
        <f t="shared" si="9"/>
        <v>136858.9558590237</v>
      </c>
      <c r="AQ21" s="224">
        <f t="shared" si="9"/>
        <v>98613.837667862346</v>
      </c>
      <c r="AR21" s="224">
        <f t="shared" si="9"/>
        <v>89118.834426096044</v>
      </c>
      <c r="AS21" s="224">
        <f t="shared" si="9"/>
        <v>54336.105322369964</v>
      </c>
    </row>
    <row r="22" spans="1:47">
      <c r="A22" t="s">
        <v>582</v>
      </c>
      <c r="B22" s="333">
        <f>AVERAGE(B13)</f>
        <v>260085.83690987123</v>
      </c>
      <c r="C22" s="333">
        <f>AVERAGE(B13:C13)</f>
        <v>201354.3938647717</v>
      </c>
      <c r="D22" s="224">
        <f>AVERAGE(B13:D13)</f>
        <v>197687.70614606826</v>
      </c>
      <c r="E22" s="224">
        <f>AVERAGE(B13:E13)</f>
        <v>171434.27777804935</v>
      </c>
      <c r="F22" s="224">
        <f t="shared" ref="F22:AS25" si="10">AVERAGE(C13:F13)</f>
        <v>129787.40600932742</v>
      </c>
      <c r="G22" s="224">
        <f t="shared" si="10"/>
        <v>95884.004753007524</v>
      </c>
      <c r="H22" s="224">
        <f t="shared" si="10"/>
        <v>56751.304428783347</v>
      </c>
      <c r="I22" s="224">
        <f t="shared" si="10"/>
        <v>93717.474768572472</v>
      </c>
      <c r="J22" s="224">
        <f t="shared" si="10"/>
        <v>74841.601962782908</v>
      </c>
      <c r="K22" s="224">
        <f t="shared" si="10"/>
        <v>77164.737212297987</v>
      </c>
      <c r="L22" s="224">
        <f t="shared" si="10"/>
        <v>84841.081840084851</v>
      </c>
      <c r="M22" s="224">
        <f t="shared" si="10"/>
        <v>29818.413331797557</v>
      </c>
      <c r="N22" s="224">
        <f t="shared" si="10"/>
        <v>25319.698678841258</v>
      </c>
      <c r="O22" s="224">
        <f t="shared" si="10"/>
        <v>40501.607054528788</v>
      </c>
      <c r="P22" s="224">
        <f t="shared" si="10"/>
        <v>60911.269556866682</v>
      </c>
      <c r="Q22" s="224">
        <f t="shared" si="10"/>
        <v>142068.86886000258</v>
      </c>
      <c r="R22" s="224">
        <f t="shared" si="10"/>
        <v>148468.18626614593</v>
      </c>
      <c r="S22" s="224">
        <f t="shared" si="10"/>
        <v>129210.80619234518</v>
      </c>
      <c r="T22" s="224">
        <f t="shared" si="10"/>
        <v>92668.916709279234</v>
      </c>
      <c r="U22" s="224">
        <f t="shared" si="10"/>
        <v>17920.054733332283</v>
      </c>
      <c r="V22" s="224">
        <f t="shared" si="10"/>
        <v>15329.908924822075</v>
      </c>
      <c r="W22" s="224">
        <f t="shared" si="10"/>
        <v>68672.755745631322</v>
      </c>
      <c r="X22" s="224">
        <f t="shared" si="10"/>
        <v>234219.7190224675</v>
      </c>
      <c r="Y22" s="224">
        <f t="shared" si="10"/>
        <v>222698.98169527855</v>
      </c>
      <c r="Z22" s="224">
        <f t="shared" si="10"/>
        <v>242829.7222598076</v>
      </c>
      <c r="AA22" s="224">
        <f t="shared" si="10"/>
        <v>204722.28657958188</v>
      </c>
      <c r="AB22" s="224">
        <f t="shared" si="10"/>
        <v>39175.323302745717</v>
      </c>
      <c r="AC22" s="224">
        <f t="shared" si="10"/>
        <v>44001.57812900054</v>
      </c>
      <c r="AD22" s="224">
        <f t="shared" si="10"/>
        <v>28948.895954131898</v>
      </c>
      <c r="AE22" s="224">
        <f t="shared" si="10"/>
        <v>60923.58456417179</v>
      </c>
      <c r="AF22" s="224">
        <f t="shared" si="10"/>
        <v>64466.52000875157</v>
      </c>
      <c r="AG22" s="224">
        <f t="shared" si="10"/>
        <v>73622.301110640459</v>
      </c>
      <c r="AH22" s="224">
        <f t="shared" si="10"/>
        <v>123420.5171327366</v>
      </c>
      <c r="AI22" s="224">
        <f t="shared" si="10"/>
        <v>91251.749184639004</v>
      </c>
      <c r="AJ22" s="224">
        <f t="shared" si="10"/>
        <v>157029.52643493674</v>
      </c>
      <c r="AK22" s="224">
        <f t="shared" si="10"/>
        <v>143047.49050679302</v>
      </c>
      <c r="AL22" s="224">
        <f t="shared" si="10"/>
        <v>101867.01831939287</v>
      </c>
      <c r="AM22" s="224">
        <f t="shared" si="10"/>
        <v>106095.98456414351</v>
      </c>
      <c r="AN22" s="224">
        <f t="shared" si="10"/>
        <v>36775.271869265998</v>
      </c>
      <c r="AO22" s="224">
        <f t="shared" si="10"/>
        <v>44712.331285177381</v>
      </c>
      <c r="AP22" s="224">
        <f t="shared" si="10"/>
        <v>62805.774871694273</v>
      </c>
      <c r="AQ22" s="224">
        <f t="shared" si="10"/>
        <v>46806.350610825582</v>
      </c>
      <c r="AR22" s="224">
        <f t="shared" si="10"/>
        <v>46806.350610825582</v>
      </c>
      <c r="AS22" s="224">
        <f t="shared" si="10"/>
        <v>77494.881374328746</v>
      </c>
    </row>
    <row r="23" spans="1:47">
      <c r="A23" t="s">
        <v>625</v>
      </c>
      <c r="B23" s="333">
        <f>AVERAGE(B14)</f>
        <v>0</v>
      </c>
      <c r="C23" s="333">
        <f>AVERAGE(B14:C14)</f>
        <v>0</v>
      </c>
      <c r="D23" s="224">
        <f>AVERAGE(B14:D14)</f>
        <v>0</v>
      </c>
      <c r="E23" s="224">
        <f>AVERAGE(B14:E14)</f>
        <v>51782.967032967026</v>
      </c>
      <c r="F23" s="224">
        <f t="shared" si="10"/>
        <v>51782.967032967026</v>
      </c>
      <c r="G23" s="224">
        <f t="shared" si="10"/>
        <v>67359.291020505974</v>
      </c>
      <c r="H23" s="224">
        <f t="shared" si="10"/>
        <v>123054.14396168245</v>
      </c>
      <c r="I23" s="224">
        <f t="shared" si="10"/>
        <v>208998.38687346678</v>
      </c>
      <c r="J23" s="224">
        <f t="shared" si="10"/>
        <v>341560.72620508634</v>
      </c>
      <c r="K23" s="224">
        <f t="shared" si="10"/>
        <v>346352.32674584928</v>
      </c>
      <c r="L23" s="224">
        <f t="shared" si="10"/>
        <v>309377.49521794898</v>
      </c>
      <c r="M23" s="224">
        <f t="shared" si="10"/>
        <v>171650.28527319766</v>
      </c>
      <c r="N23" s="224">
        <f t="shared" si="10"/>
        <v>129895.78532972343</v>
      </c>
      <c r="O23" s="224">
        <f t="shared" si="10"/>
        <v>174103.5065578791</v>
      </c>
      <c r="P23" s="224">
        <f t="shared" si="10"/>
        <v>217549.26054567238</v>
      </c>
      <c r="Q23" s="224">
        <f t="shared" si="10"/>
        <v>217549.26054567238</v>
      </c>
      <c r="R23" s="224">
        <f t="shared" si="10"/>
        <v>126741.42115752707</v>
      </c>
      <c r="S23" s="224">
        <f t="shared" si="10"/>
        <v>62165.775401069513</v>
      </c>
      <c r="T23" s="224">
        <f t="shared" si="10"/>
        <v>0</v>
      </c>
      <c r="U23" s="224">
        <f t="shared" si="10"/>
        <v>0</v>
      </c>
      <c r="V23" s="224">
        <f t="shared" si="10"/>
        <v>17381.656804733728</v>
      </c>
      <c r="W23" s="224">
        <f t="shared" si="10"/>
        <v>17381.656804733728</v>
      </c>
      <c r="X23" s="224">
        <f t="shared" si="10"/>
        <v>17381.656804733728</v>
      </c>
      <c r="Y23" s="224">
        <f t="shared" si="10"/>
        <v>18244.916473242014</v>
      </c>
      <c r="Z23" s="224">
        <f t="shared" si="10"/>
        <v>2890.2866955353143</v>
      </c>
      <c r="AA23" s="224">
        <f t="shared" si="10"/>
        <v>14495.061231344333</v>
      </c>
      <c r="AB23" s="224">
        <f t="shared" si="10"/>
        <v>14495.061231344333</v>
      </c>
      <c r="AC23" s="224">
        <f t="shared" si="10"/>
        <v>13631.801562836044</v>
      </c>
      <c r="AD23" s="224">
        <f t="shared" si="10"/>
        <v>11604.774535809018</v>
      </c>
      <c r="AE23" s="224">
        <f t="shared" si="10"/>
        <v>0</v>
      </c>
      <c r="AF23" s="224">
        <f t="shared" si="10"/>
        <v>3045.0669914738128</v>
      </c>
      <c r="AG23" s="224">
        <f t="shared" si="10"/>
        <v>3045.0669914738128</v>
      </c>
      <c r="AH23" s="224">
        <f t="shared" si="10"/>
        <v>3045.0669914738128</v>
      </c>
      <c r="AI23" s="224">
        <f t="shared" si="10"/>
        <v>3045.0669914738128</v>
      </c>
      <c r="AJ23" s="224">
        <f t="shared" si="10"/>
        <v>0</v>
      </c>
      <c r="AK23" s="224">
        <f t="shared" si="10"/>
        <v>65983.818770226528</v>
      </c>
      <c r="AL23" s="224">
        <f t="shared" si="10"/>
        <v>68688.79259221605</v>
      </c>
      <c r="AM23" s="224">
        <f t="shared" si="10"/>
        <v>101329.85117392211</v>
      </c>
      <c r="AN23" s="224">
        <f t="shared" si="10"/>
        <v>107033.59232660159</v>
      </c>
      <c r="AO23" s="224">
        <f t="shared" si="10"/>
        <v>83341.314341873556</v>
      </c>
      <c r="AP23" s="224">
        <f t="shared" si="10"/>
        <v>80636.340519884019</v>
      </c>
      <c r="AQ23" s="224">
        <f t="shared" si="10"/>
        <v>47995.281938177963</v>
      </c>
      <c r="AR23" s="224">
        <f t="shared" si="10"/>
        <v>62147.933915269481</v>
      </c>
      <c r="AS23" s="224">
        <f t="shared" si="10"/>
        <v>24577.82844610716</v>
      </c>
    </row>
    <row r="24" spans="1:47">
      <c r="A24" t="s">
        <v>626</v>
      </c>
      <c r="B24" s="333">
        <f>AVERAGE(B15)</f>
        <v>0</v>
      </c>
      <c r="C24" s="333">
        <f>AVERAGE(B15:C15)</f>
        <v>0</v>
      </c>
      <c r="D24" s="224">
        <f>AVERAGE(B15:D15)</f>
        <v>0</v>
      </c>
      <c r="E24" s="224">
        <f>AVERAGE(B15:E15)</f>
        <v>0</v>
      </c>
      <c r="F24" s="224">
        <f t="shared" si="10"/>
        <v>0</v>
      </c>
      <c r="G24" s="224">
        <f t="shared" si="10"/>
        <v>0</v>
      </c>
      <c r="H24" s="224">
        <f t="shared" si="10"/>
        <v>0</v>
      </c>
      <c r="I24" s="224">
        <f t="shared" si="10"/>
        <v>4834.2541436464089</v>
      </c>
      <c r="J24" s="224">
        <f t="shared" si="10"/>
        <v>4834.2541436464089</v>
      </c>
      <c r="K24" s="224">
        <f t="shared" si="10"/>
        <v>16171.518294589805</v>
      </c>
      <c r="L24" s="224">
        <f t="shared" si="10"/>
        <v>16171.518294589805</v>
      </c>
      <c r="M24" s="224">
        <f t="shared" si="10"/>
        <v>11337.264150943396</v>
      </c>
      <c r="N24" s="224">
        <f t="shared" si="10"/>
        <v>137650.36166528374</v>
      </c>
      <c r="O24" s="224">
        <f t="shared" si="10"/>
        <v>149748.06061397132</v>
      </c>
      <c r="P24" s="224">
        <f t="shared" si="10"/>
        <v>185675.86810060233</v>
      </c>
      <c r="Q24" s="224">
        <f t="shared" si="10"/>
        <v>187853.56844903438</v>
      </c>
      <c r="R24" s="224">
        <f t="shared" si="10"/>
        <v>269697.46752172482</v>
      </c>
      <c r="S24" s="224">
        <f t="shared" si="10"/>
        <v>246262.5044220938</v>
      </c>
      <c r="T24" s="224">
        <f t="shared" si="10"/>
        <v>463713.07531384117</v>
      </c>
      <c r="U24" s="224">
        <f t="shared" si="10"/>
        <v>461535.37496540911</v>
      </c>
      <c r="V24" s="224">
        <f t="shared" si="10"/>
        <v>287291.10027186951</v>
      </c>
      <c r="W24" s="224">
        <f t="shared" si="10"/>
        <v>318129.25056088687</v>
      </c>
      <c r="X24" s="224">
        <f t="shared" si="10"/>
        <v>106417.53884917514</v>
      </c>
      <c r="Y24" s="224">
        <f t="shared" si="10"/>
        <v>110428.93387679945</v>
      </c>
      <c r="Z24" s="224">
        <f t="shared" si="10"/>
        <v>76516.211983308327</v>
      </c>
      <c r="AA24" s="224">
        <f t="shared" si="10"/>
        <v>45678.061694290984</v>
      </c>
      <c r="AB24" s="224">
        <f t="shared" si="10"/>
        <v>4011.3950276243095</v>
      </c>
      <c r="AC24" s="224">
        <f t="shared" si="10"/>
        <v>0</v>
      </c>
      <c r="AD24" s="224">
        <f t="shared" si="10"/>
        <v>0</v>
      </c>
      <c r="AE24" s="224">
        <f t="shared" si="10"/>
        <v>0</v>
      </c>
      <c r="AF24" s="224">
        <f t="shared" si="10"/>
        <v>0</v>
      </c>
      <c r="AG24" s="224">
        <f t="shared" si="10"/>
        <v>0</v>
      </c>
      <c r="AH24" s="224">
        <f t="shared" si="10"/>
        <v>0</v>
      </c>
      <c r="AI24" s="224">
        <f t="shared" si="10"/>
        <v>0</v>
      </c>
      <c r="AJ24" s="224">
        <f t="shared" si="10"/>
        <v>0</v>
      </c>
      <c r="AK24" s="224">
        <f t="shared" si="10"/>
        <v>0</v>
      </c>
      <c r="AL24" s="224">
        <f t="shared" si="10"/>
        <v>0</v>
      </c>
      <c r="AM24" s="224">
        <f t="shared" si="10"/>
        <v>0</v>
      </c>
      <c r="AN24" s="224">
        <f t="shared" si="10"/>
        <v>0</v>
      </c>
      <c r="AO24" s="224">
        <f t="shared" si="10"/>
        <v>0</v>
      </c>
      <c r="AP24" s="224">
        <f t="shared" si="10"/>
        <v>0</v>
      </c>
      <c r="AQ24" s="224">
        <f t="shared" si="10"/>
        <v>0</v>
      </c>
      <c r="AR24" s="224">
        <f t="shared" si="10"/>
        <v>0</v>
      </c>
      <c r="AS24" s="224">
        <f t="shared" si="10"/>
        <v>0</v>
      </c>
    </row>
    <row r="25" spans="1:47">
      <c r="A25" t="s">
        <v>627</v>
      </c>
      <c r="B25" s="333">
        <f>AVERAGE(B16)</f>
        <v>0</v>
      </c>
      <c r="C25" s="333">
        <f>AVERAGE(B16:C16)</f>
        <v>0</v>
      </c>
      <c r="D25" s="224">
        <f>AVERAGE(B16:D16)</f>
        <v>0</v>
      </c>
      <c r="E25" s="224">
        <f>AVERAGE(B16:E16)</f>
        <v>0</v>
      </c>
      <c r="F25" s="224">
        <f t="shared" si="10"/>
        <v>28498.349834983499</v>
      </c>
      <c r="G25" s="224">
        <f t="shared" si="10"/>
        <v>88965.639554609661</v>
      </c>
      <c r="H25" s="224">
        <f t="shared" si="10"/>
        <v>98892.110142844962</v>
      </c>
      <c r="I25" s="224">
        <f t="shared" si="10"/>
        <v>100647.63500472342</v>
      </c>
      <c r="J25" s="224">
        <f t="shared" si="10"/>
        <v>86435.917560485424</v>
      </c>
      <c r="K25" s="224">
        <f t="shared" si="10"/>
        <v>26263.439161613966</v>
      </c>
      <c r="L25" s="224">
        <f t="shared" si="10"/>
        <v>32269.516753250191</v>
      </c>
      <c r="M25" s="224">
        <f t="shared" si="10"/>
        <v>61484.991891371741</v>
      </c>
      <c r="N25" s="224">
        <f t="shared" si="10"/>
        <v>47198.359500626233</v>
      </c>
      <c r="O25" s="224">
        <f t="shared" si="10"/>
        <v>46903.548179871519</v>
      </c>
      <c r="P25" s="224">
        <f t="shared" si="10"/>
        <v>46196.044563279858</v>
      </c>
      <c r="Q25" s="224">
        <f t="shared" si="10"/>
        <v>15225.044563279856</v>
      </c>
      <c r="R25" s="224">
        <f t="shared" si="10"/>
        <v>58321.204972836174</v>
      </c>
      <c r="S25" s="224">
        <f t="shared" si="10"/>
        <v>95117.562588730216</v>
      </c>
      <c r="T25" s="224">
        <f t="shared" si="10"/>
        <v>120729.16349444876</v>
      </c>
      <c r="U25" s="224">
        <f t="shared" si="10"/>
        <v>162971.86702747486</v>
      </c>
      <c r="V25" s="224">
        <f t="shared" si="10"/>
        <v>128862.39300845111</v>
      </c>
      <c r="W25" s="224">
        <f t="shared" si="10"/>
        <v>136538.57874515821</v>
      </c>
      <c r="X25" s="224">
        <f t="shared" si="10"/>
        <v>95701.93327615982</v>
      </c>
      <c r="Y25" s="224">
        <f t="shared" si="10"/>
        <v>53459.229743133707</v>
      </c>
      <c r="Z25" s="224">
        <f t="shared" si="10"/>
        <v>57310.381190439002</v>
      </c>
      <c r="AA25" s="224">
        <f t="shared" si="10"/>
        <v>41853.089827227755</v>
      </c>
      <c r="AB25" s="224">
        <f t="shared" si="10"/>
        <v>41853.089827227755</v>
      </c>
      <c r="AC25" s="224">
        <f t="shared" si="10"/>
        <v>49513.964988102918</v>
      </c>
      <c r="AD25" s="224">
        <f t="shared" si="10"/>
        <v>42711.705295118954</v>
      </c>
      <c r="AE25" s="224">
        <f t="shared" si="10"/>
        <v>38634.10916607816</v>
      </c>
      <c r="AF25" s="224">
        <f t="shared" si="10"/>
        <v>45637.763246467926</v>
      </c>
      <c r="AG25" s="224">
        <f t="shared" si="10"/>
        <v>116764.31323529338</v>
      </c>
      <c r="AH25" s="224">
        <f t="shared" si="10"/>
        <v>110728.7350904395</v>
      </c>
      <c r="AI25" s="224">
        <f t="shared" si="10"/>
        <v>97272.13548726603</v>
      </c>
      <c r="AJ25" s="224">
        <f t="shared" si="10"/>
        <v>90268.481406876264</v>
      </c>
      <c r="AK25" s="224">
        <f t="shared" si="10"/>
        <v>11481.05625717566</v>
      </c>
      <c r="AL25" s="224">
        <f t="shared" si="10"/>
        <v>11481.05625717566</v>
      </c>
      <c r="AM25" s="224">
        <f t="shared" si="10"/>
        <v>0</v>
      </c>
      <c r="AN25" s="224">
        <f t="shared" si="10"/>
        <v>0</v>
      </c>
      <c r="AO25" s="224">
        <f t="shared" si="10"/>
        <v>0</v>
      </c>
      <c r="AP25" s="224">
        <f t="shared" si="10"/>
        <v>0</v>
      </c>
      <c r="AQ25" s="224">
        <f t="shared" si="10"/>
        <v>0</v>
      </c>
      <c r="AR25" s="224">
        <f t="shared" si="10"/>
        <v>0</v>
      </c>
      <c r="AS25" s="224">
        <f t="shared" si="10"/>
        <v>0</v>
      </c>
    </row>
    <row r="26" spans="1:47">
      <c r="A26" t="s">
        <v>628</v>
      </c>
      <c r="B26" s="326">
        <v>24531</v>
      </c>
      <c r="C26" s="326">
        <v>24897</v>
      </c>
      <c r="D26" s="326">
        <v>25293</v>
      </c>
      <c r="E26" s="326">
        <v>25811</v>
      </c>
      <c r="F26" s="326">
        <v>26206</v>
      </c>
      <c r="G26" s="326">
        <v>26633</v>
      </c>
      <c r="H26" s="326">
        <v>26863</v>
      </c>
      <c r="I26" s="326">
        <v>27149</v>
      </c>
      <c r="J26" s="326">
        <v>27742</v>
      </c>
      <c r="K26" s="326">
        <v>27880</v>
      </c>
      <c r="L26" s="326">
        <v>28337</v>
      </c>
      <c r="M26" s="326">
        <v>28794</v>
      </c>
      <c r="N26" s="326">
        <v>29064</v>
      </c>
      <c r="O26" s="326">
        <v>29433</v>
      </c>
      <c r="P26" s="326">
        <v>29859</v>
      </c>
      <c r="Q26" s="326">
        <v>29951</v>
      </c>
      <c r="R26" s="326">
        <v>30467</v>
      </c>
      <c r="S26" s="326">
        <v>30681</v>
      </c>
      <c r="T26" s="326">
        <v>31198</v>
      </c>
      <c r="U26" s="326">
        <v>31412</v>
      </c>
      <c r="V26" s="326">
        <v>31958</v>
      </c>
      <c r="W26" s="326">
        <v>32355</v>
      </c>
      <c r="X26" s="326">
        <v>32598</v>
      </c>
      <c r="Y26" s="326">
        <v>32963</v>
      </c>
      <c r="Z26" s="326">
        <v>33481</v>
      </c>
      <c r="AA26" s="326">
        <v>33755</v>
      </c>
      <c r="AB26" s="326">
        <v>34303</v>
      </c>
      <c r="AC26" s="326">
        <v>34485</v>
      </c>
      <c r="AD26" s="326">
        <v>34699</v>
      </c>
      <c r="AE26" s="326">
        <v>35064</v>
      </c>
      <c r="AF26" s="326">
        <v>35430</v>
      </c>
      <c r="AG26" s="326">
        <v>36068</v>
      </c>
      <c r="AH26" s="326">
        <v>36341</v>
      </c>
      <c r="AI26" s="326">
        <v>36525</v>
      </c>
      <c r="AJ26" s="326">
        <v>37103</v>
      </c>
      <c r="AK26" s="326">
        <v>37346</v>
      </c>
      <c r="AL26" s="326">
        <v>37802</v>
      </c>
      <c r="AM26" s="326">
        <v>37986</v>
      </c>
      <c r="AN26" s="326">
        <v>38594</v>
      </c>
      <c r="AO26" s="326">
        <v>38807</v>
      </c>
      <c r="AP26" s="326">
        <v>39082</v>
      </c>
      <c r="AQ26" s="326">
        <v>39448</v>
      </c>
      <c r="AR26" s="326">
        <v>39813</v>
      </c>
      <c r="AS26" s="326">
        <v>40390</v>
      </c>
    </row>
    <row r="27" spans="1:47">
      <c r="A27" t="s">
        <v>624</v>
      </c>
      <c r="B27" s="333">
        <f>SUM(B21:B25)</f>
        <v>260085.83690987123</v>
      </c>
      <c r="C27" s="333">
        <f>SUM(C21:C25)</f>
        <v>201354.3938647717</v>
      </c>
      <c r="D27" s="333">
        <f t="shared" ref="D27:AS27" si="11">SUM(D21:D25)</f>
        <v>232727.07622480841</v>
      </c>
      <c r="E27" s="333">
        <f t="shared" si="11"/>
        <v>249496.7723700715</v>
      </c>
      <c r="F27" s="333">
        <f t="shared" si="11"/>
        <v>239648.58046933636</v>
      </c>
      <c r="G27" s="333">
        <f t="shared" si="11"/>
        <v>281788.79292018159</v>
      </c>
      <c r="H27" s="333">
        <f t="shared" si="11"/>
        <v>281997.88856631407</v>
      </c>
      <c r="I27" s="333">
        <f t="shared" si="11"/>
        <v>411498.0808234124</v>
      </c>
      <c r="J27" s="333">
        <f t="shared" si="11"/>
        <v>507672.49987200106</v>
      </c>
      <c r="K27" s="333">
        <f t="shared" si="11"/>
        <v>465952.02141435107</v>
      </c>
      <c r="L27" s="333">
        <f t="shared" si="11"/>
        <v>448414.96542493167</v>
      </c>
      <c r="M27" s="333">
        <f t="shared" si="11"/>
        <v>280046.30796636816</v>
      </c>
      <c r="N27" s="333">
        <f t="shared" si="11"/>
        <v>345819.55849353247</v>
      </c>
      <c r="O27" s="333">
        <f t="shared" si="11"/>
        <v>417012.0757253085</v>
      </c>
      <c r="P27" s="333">
        <f t="shared" si="11"/>
        <v>536847.59428157273</v>
      </c>
      <c r="Q27" s="333">
        <f t="shared" si="11"/>
        <v>628584.71623279224</v>
      </c>
      <c r="R27" s="333">
        <f t="shared" si="11"/>
        <v>672955.84417672316</v>
      </c>
      <c r="S27" s="333">
        <f t="shared" si="11"/>
        <v>602484.21286272781</v>
      </c>
      <c r="T27" s="333">
        <f t="shared" si="11"/>
        <v>720323.56826090673</v>
      </c>
      <c r="U27" s="333">
        <f t="shared" si="11"/>
        <v>646266.88716990221</v>
      </c>
      <c r="V27" s="333">
        <f t="shared" si="11"/>
        <v>448865.05900987639</v>
      </c>
      <c r="W27" s="333">
        <f t="shared" si="11"/>
        <v>582268.48463097657</v>
      </c>
      <c r="X27" s="333">
        <f t="shared" si="11"/>
        <v>499857.48620732868</v>
      </c>
      <c r="Y27" s="333">
        <f t="shared" si="11"/>
        <v>460119.25252943399</v>
      </c>
      <c r="Z27" s="333">
        <f t="shared" si="11"/>
        <v>441658.11719439481</v>
      </c>
      <c r="AA27" s="333">
        <f t="shared" si="11"/>
        <v>366106.87507145898</v>
      </c>
      <c r="AB27" s="333">
        <f t="shared" si="11"/>
        <v>190183.38350189681</v>
      </c>
      <c r="AC27" s="333">
        <f t="shared" si="11"/>
        <v>188645.30630670633</v>
      </c>
      <c r="AD27" s="333">
        <f t="shared" si="11"/>
        <v>177677.89491723559</v>
      </c>
      <c r="AE27" s="333">
        <f t="shared" si="11"/>
        <v>155177.10941414977</v>
      </c>
      <c r="AF27" s="333">
        <f t="shared" si="11"/>
        <v>132888.23207642647</v>
      </c>
      <c r="AG27" s="333">
        <f t="shared" si="11"/>
        <v>224737.92843660188</v>
      </c>
      <c r="AH27" s="333">
        <f t="shared" si="11"/>
        <v>255624.06711321897</v>
      </c>
      <c r="AI27" s="333">
        <f t="shared" si="11"/>
        <v>209998.6995619479</v>
      </c>
      <c r="AJ27" s="333">
        <f t="shared" si="11"/>
        <v>272409.27021699678</v>
      </c>
      <c r="AK27" s="333">
        <f t="shared" si="11"/>
        <v>234056.2626399179</v>
      </c>
      <c r="AL27" s="333">
        <f t="shared" si="11"/>
        <v>188718.38164539929</v>
      </c>
      <c r="AM27" s="333">
        <f t="shared" si="11"/>
        <v>252352.46840584168</v>
      </c>
      <c r="AN27" s="333">
        <f t="shared" si="11"/>
        <v>193338.10776619983</v>
      </c>
      <c r="AO27" s="333">
        <f t="shared" si="11"/>
        <v>212365.61830110924</v>
      </c>
      <c r="AP27" s="333">
        <f t="shared" si="11"/>
        <v>280301.07125060202</v>
      </c>
      <c r="AQ27" s="333">
        <f t="shared" si="11"/>
        <v>193415.47021686591</v>
      </c>
      <c r="AR27" s="333">
        <f t="shared" si="11"/>
        <v>198073.11895219111</v>
      </c>
      <c r="AS27" s="333">
        <f t="shared" si="11"/>
        <v>156408.81514280586</v>
      </c>
      <c r="AT27" s="333">
        <f>SUM(B27:AS27)</f>
        <v>14946224.15453947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JTRevision</vt:lpstr>
      <vt:lpstr>Donor</vt:lpstr>
      <vt:lpstr>$ Amt</vt:lpstr>
      <vt:lpstr>Locus</vt:lpstr>
      <vt:lpstr>3 yr Charts</vt:lpstr>
      <vt:lpstr>Working</vt:lpstr>
      <vt:lpstr>JTRev+Work)</vt:lpstr>
      <vt:lpstr>4 yr Charts</vt:lpstr>
      <vt:lpstr>4 yr Charts Constant $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bruce potter</dc:creator>
  <cp:keywords/>
  <dc:description/>
  <cp:lastModifiedBy>Bruce Potter</cp:lastModifiedBy>
  <cp:lastPrinted>2014-07-11T01:50:59Z</cp:lastPrinted>
  <dcterms:created xsi:type="dcterms:W3CDTF">1998-07-11T11:36:03Z</dcterms:created>
  <dcterms:modified xsi:type="dcterms:W3CDTF">2015-05-07T12:54:25Z</dcterms:modified>
</cp:coreProperties>
</file>